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0"/>
  </bookViews>
  <sheets>
    <sheet name="Hoja1" sheetId="1" r:id="rId1"/>
    <sheet name="Hoja2" sheetId="2" r:id="rId2"/>
    <sheet name="Hoja3" sheetId="3" r:id="rId3"/>
  </sheets>
  <definedNames>
    <definedName name="_xlnm.Print_Titles" localSheetId="0">'Hoja1'!$6:$12</definedName>
  </definedNames>
  <calcPr fullCalcOnLoad="1"/>
</workbook>
</file>

<file path=xl/comments1.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<sst xmlns="http://schemas.openxmlformats.org/spreadsheetml/2006/main" count="321" uniqueCount="220">
  <si>
    <t>PLAN DE ACCION 2005</t>
  </si>
  <si>
    <t>FORMATO No 2</t>
  </si>
  <si>
    <t>MATRIZ DE SEGUIMIENTO</t>
  </si>
  <si>
    <t>FECHA DE SEGUIMIENTO</t>
  </si>
  <si>
    <t>INICIAL                                                                                                             (DD/MM/AAAA)</t>
  </si>
  <si>
    <t>FINAL                                                                                                             (DD/MM/AAAA)</t>
  </si>
  <si>
    <t>PROYECTOS</t>
  </si>
  <si>
    <t>JUSTIFICACION (Z)</t>
  </si>
  <si>
    <t>ACCIONES CORRECTIVAS (AA)</t>
  </si>
  <si>
    <t>ACTIVIDADES</t>
  </si>
  <si>
    <t>JUSTIFICACION (AJ)</t>
  </si>
  <si>
    <t>AREAS INVOLUCRADAS (A)</t>
  </si>
  <si>
    <t>CODIGO (B)</t>
  </si>
  <si>
    <t>NOMBRE ( C )</t>
  </si>
  <si>
    <t>RECURSOS FINANCIEROS (D)</t>
  </si>
  <si>
    <t>RESPONSABLES (E)</t>
  </si>
  <si>
    <t>TIEMPO PROGRAMADO                            (Año 2005)</t>
  </si>
  <si>
    <t>INDICADOR (H)</t>
  </si>
  <si>
    <t>META</t>
  </si>
  <si>
    <t>FECHA EFECTIVA CULMINACION DE LAS METAS                                                                                                            (DD/MM/AAAA)</t>
  </si>
  <si>
    <t>GESTION POR META</t>
  </si>
  <si>
    <t>PORCENTAJE DE AVANCE DE LOS INDICADORES DEL PROYECTO</t>
  </si>
  <si>
    <t>PORCENTAJE DE AVANCE EN EL TIEMPO PROGRAMADO DEL PROYECTO</t>
  </si>
  <si>
    <t>Descripción (AB)</t>
  </si>
  <si>
    <t>Fecha Inicial (AC)</t>
  </si>
  <si>
    <t>Fecha Terminación (AD)</t>
  </si>
  <si>
    <t>FECHA AVANCE DE LAS ACTIVIDADES                                                                                                           (DD/MM/AAAA)</t>
  </si>
  <si>
    <t>GESTION POR ACTIVIDAD</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</si>
  <si>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</si>
  <si>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</si>
  <si>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</si>
  <si>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</si>
  <si>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</si>
  <si>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</si>
  <si>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</si>
  <si>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</si>
  <si>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</si>
  <si>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</si>
  <si>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</si>
  <si>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</si>
  <si>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</si>
  <si>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</si>
  <si>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</si>
  <si>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</si>
  <si>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</si>
  <si>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</si>
  <si>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</si>
  <si>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</si>
  <si>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</si>
  <si>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PLAN ESTRATEGICO EXPORTADOR</t>
  </si>
  <si>
    <t>DIRECCION DE PROMOCION Y CULTURA EMPRESARIAL</t>
  </si>
  <si>
    <t>Seguimiento a los CARCEs A y B.</t>
  </si>
  <si>
    <t>Febrero</t>
  </si>
  <si>
    <t>Diciembre</t>
  </si>
  <si>
    <t>Redireccionamiento a los CARCEs C y D.</t>
  </si>
  <si>
    <t>Junio</t>
  </si>
  <si>
    <t>Creación y fortalecimiento de Mesas de Trabajo.</t>
  </si>
  <si>
    <t>Promover acuerdos interinstitucionales para la estructuración de proyectos regionales.</t>
  </si>
  <si>
    <t xml:space="preserve">Implementación de circulares externas. </t>
  </si>
  <si>
    <t>Divulgación del programa CARCEs a las instituciones de los 10 departamentos del país.</t>
  </si>
  <si>
    <t>Dos (2) boletines  empresariales y de Comercio Exterior.</t>
  </si>
  <si>
    <t>Noviembre</t>
  </si>
  <si>
    <t>Diseño de metodologia para seguimiento al PEER a través de la mesas de trabajo</t>
  </si>
  <si>
    <t>Abril</t>
  </si>
  <si>
    <t>Creación de Mesas de Cultura Empresarial y Exportadora en todos los CARCEs</t>
  </si>
  <si>
    <t>Jornadas de sensibilización a traves de eventos universitarios, Encuentro Nacional Emprendedores Colombia</t>
  </si>
  <si>
    <t>Enero</t>
  </si>
  <si>
    <t>Jornadas de sensibilización a traves de eventos de emprendimiento regionales, Encuentro Nacional Emprendedores Colombia, proyecto de Ley de Emprendimiento.</t>
  </si>
  <si>
    <t>Realización de la XX capacitacion CEINFI -IES y la II y III Jornada CEINFI -Colegios</t>
  </si>
  <si>
    <t>Estructuracion de los contenidos Tematicos para CEINFI-Cultura, y capacitación de docentes especializados en el área.</t>
  </si>
  <si>
    <t>Agosto</t>
  </si>
  <si>
    <t>Realización de jornadas de capacitación y actualizacion CEINFI IES y Colegios en: Valoración de Empresas, Propiedad Intelectual, Impacto TLC y módulos de Marketing Territorial y Desarrollo Local.</t>
  </si>
  <si>
    <t>Diseño del Plan Nacional de la Semana del Empresario y el Exportador</t>
  </si>
  <si>
    <t>Marzo</t>
  </si>
  <si>
    <t>Ejecución del Plan Nacional de la Semana del Empresario y el Exportador</t>
  </si>
  <si>
    <t>Redefinición del programa plan padrino</t>
  </si>
  <si>
    <t>Divulgación del programa en los CARCEs</t>
  </si>
  <si>
    <t>Ejecución del programa piloto en Bogotá</t>
  </si>
  <si>
    <t>Realización del V Encuentro Nacional de Emprendedores Colombia en Bogotá</t>
  </si>
  <si>
    <t>Mayo</t>
  </si>
  <si>
    <t>Identificación y consolidación de redes de comercialización para las empresas vinculadas al PEC</t>
  </si>
  <si>
    <t>Identificación de aliados estratégicos (entes públicos y privados) para apoyar la creación y consolidación de empresas a nivel nacional.</t>
  </si>
  <si>
    <t>Apertura convocatoria del Concurso</t>
  </si>
  <si>
    <t>Evaluación de proyectos empresariales/ empresas presentadas según modalidades del Concurso</t>
  </si>
  <si>
    <t>Premiación de finalista (por patrocinio) en el marco del V Encuentro Nacional de Emprendedores Colombia</t>
  </si>
  <si>
    <t>Promoción y Cultura</t>
  </si>
  <si>
    <t>4.1.2</t>
  </si>
  <si>
    <t>Consolidación de los Comites Asesores de Comercio Exterior -CARCEs-</t>
  </si>
  <si>
    <t>Funcionamiento $32.000.000</t>
  </si>
  <si>
    <t># de informes por CARCE</t>
  </si>
  <si>
    <t>-</t>
  </si>
  <si>
    <t>15 informes*</t>
  </si>
  <si>
    <t># de CARCEs reorientados</t>
  </si>
  <si>
    <t>22 CARCEs</t>
  </si>
  <si>
    <t># de mesas constituidas</t>
  </si>
  <si>
    <t>16 mesas consolidadas*</t>
  </si>
  <si>
    <t>4.1.3</t>
  </si>
  <si>
    <t>Desarrollar convenios con las Camaras de Comercio y otras instituciones regionales</t>
  </si>
  <si>
    <t>Funcionamiento</t>
  </si>
  <si>
    <t>Miguel Avila, coordinador programa CARCEs</t>
  </si>
  <si>
    <t># de CARCEs sensibilizados</t>
  </si>
  <si>
    <t>11 CARCEs</t>
  </si>
  <si>
    <t>22 CARCEs*</t>
  </si>
  <si>
    <t>4.1.4</t>
  </si>
  <si>
    <t>Diseño de un esquema de información que permita compartir conocimiento entre CARCEs para potenciar su gestión</t>
  </si>
  <si>
    <t>Funcionamiento $7.000.000</t>
  </si>
  <si>
    <t># de circulares publicadas</t>
  </si>
  <si>
    <t>6 circulares*</t>
  </si>
  <si>
    <t># de departamentos sensibilizados</t>
  </si>
  <si>
    <t># de ediciones</t>
  </si>
  <si>
    <t>1 Edición</t>
  </si>
  <si>
    <t>2 Edición*</t>
  </si>
  <si>
    <t>4.4.2</t>
  </si>
  <si>
    <t>Estructurar un sistema de seguimiento a los Planes Estrategicos Exportadores Regionales -PEERs-</t>
  </si>
  <si>
    <t>Metodologia de seguimiento definida</t>
  </si>
  <si>
    <t xml:space="preserve">1 Diseño Metodologico de seguimiento </t>
  </si>
  <si>
    <t>4.5.2</t>
  </si>
  <si>
    <t>Estructurar y consolidar mesas de cultura exportadora</t>
  </si>
  <si>
    <t># mesas estructuradas</t>
  </si>
  <si>
    <t>16 mesas de cultura</t>
  </si>
  <si>
    <t>32 mesas de cultura*</t>
  </si>
  <si>
    <t>5.2.1</t>
  </si>
  <si>
    <t>Catedra CEINFI</t>
  </si>
  <si>
    <t>Alejandro Hoyos Hernández, Asesor Dirección de PCE
Jorge Andres Muñoz, Profesional Universitario  DPCE</t>
  </si>
  <si>
    <t># Instituciones  de Educación Superior con convenio firmado cátedra CEINFI.</t>
  </si>
  <si>
    <t>40*</t>
  </si>
  <si>
    <t># Instituciones  de Educación Media, Vocacional  con convenio- carta firmado cátedra CEINFI-Colegios</t>
  </si>
  <si>
    <t>60*</t>
  </si>
  <si>
    <t># Docentes IES-Colegios capacitados Cátedra CEINFI</t>
  </si>
  <si>
    <t>140*</t>
  </si>
  <si>
    <t xml:space="preserve">Estructuración temática y seminarios de actualización: Catedra  CEINFI-Cultura y Colegios. </t>
  </si>
  <si>
    <t>5*</t>
  </si>
  <si>
    <t>6*</t>
  </si>
  <si>
    <t>5.2.2</t>
  </si>
  <si>
    <t>Semana del Empresario y el Exportador -SEE-</t>
  </si>
  <si>
    <t>Funcionamiento $60.000.000</t>
  </si>
  <si>
    <t>Plan Nacional de la S.E.E  definido</t>
  </si>
  <si>
    <t>1 Plan</t>
  </si>
  <si>
    <t># S.E.E  realizadas</t>
  </si>
  <si>
    <t>20*</t>
  </si>
  <si>
    <t>5.2.3</t>
  </si>
  <si>
    <t>Plan padrino ATPA - ATPDEA</t>
  </si>
  <si>
    <t>Funcionamiento $10.000.00</t>
  </si>
  <si>
    <t>Un nuevo esquema del plan padrino</t>
  </si>
  <si>
    <t>1 nuevo esquema</t>
  </si>
  <si>
    <t># CARCEs sensibilizados</t>
  </si>
  <si>
    <t>10 CARCEs</t>
  </si>
  <si>
    <t># empresas padrino y ahijas sensibilizadas</t>
  </si>
  <si>
    <t>10 Padrinos y 20 ahijadas</t>
  </si>
  <si>
    <t>5.5.1</t>
  </si>
  <si>
    <t>Emprendedores Colombia</t>
  </si>
  <si>
    <t>Alejandro Hoyos Hernández, Asesor Dirección de PCE
Mireya Cruz, Profesional Especializado DPCE</t>
  </si>
  <si>
    <t>Planes de Negocios aceptados en el PEC/ Planes de negocios presentados al PEC</t>
  </si>
  <si>
    <t>5.6.1</t>
  </si>
  <si>
    <t>Generación de estimulos a la gestión empresarial</t>
  </si>
  <si>
    <t>Alejandro Hoyos Hernández, Asesor Dirección de PCE</t>
  </si>
  <si>
    <t>ANUAL(L)</t>
  </si>
  <si>
    <t>ANUAL (O)</t>
  </si>
  <si>
    <t>ANUAL(AE)</t>
  </si>
  <si>
    <t>ANUAL</t>
  </si>
  <si>
    <t>AVANCE ANUAL DE EJECUCION DE LAS METAS</t>
  </si>
  <si>
    <t>20 informes</t>
  </si>
  <si>
    <t>22 Carces</t>
  </si>
  <si>
    <t>Durante el 2005 se promovió la participación del sector privado para apoyar el desarrollo del PEER a través de la estructuración de proyectos</t>
  </si>
  <si>
    <t>2 Ediciones</t>
  </si>
  <si>
    <t>2 ediciones</t>
  </si>
  <si>
    <t>Por falta de presupesto esta actividad no se pudo realizar en Bogotá</t>
  </si>
  <si>
    <t>Este proyecto se realizó en el I semestre de 2005 durante el V Encuentro Nacional de Emprendedores Colombia: Se premió en la modalidad de Empresas constituidas- Categoria Sostenibiliad: 3 empresas de bienes y 3 de servicios.
En la modalidad de planes de negocios, se premiaron en la modalidad  Impacto Social/ambiental: 3 empresas de bienes y 3 de servicios; en la modalidad Innovación: 3 empresas de bienes y 3 de servicios; y en la submodalidad Industria creativas: 3 empresas.
La suma de las dos modalidades suma un total de 21 premiados: 15 en Planes de negocios y 6 en empresas constituidas.</t>
  </si>
  <si>
    <t xml:space="preserve">3 de mayo </t>
  </si>
  <si>
    <t>Número de planes de negocios y empresas de emprendedores galardonadas</t>
  </si>
  <si>
    <t>3 de mayo</t>
  </si>
  <si>
    <t>Ninguna</t>
  </si>
  <si>
    <t>Se convocó el II Concurso Nacional de Planes de Negocio y Empresas Constitudas, con fecha de inicio del 18/01/05 y fecha de cierre 18/03/05, al cual se inscribieron 138 planes de negocio y 7 empresas constituidas.</t>
  </si>
  <si>
    <t>Se conformó un Comité Nacional  Evaluador del Concurso tanto para planes de negocio como empresas constituidas, el cual fue integrado entre otros por Fundación Corona, Líderes en la U, Sena- Fondo Emprender, AIESEC, Consejo Británico y Cámara de Comercio de Bogotá.
Específicamente la Modalidad de Empresas Constitudas fue evaluada por Fundación Corona; y los planes de negocios por las siguientes universidades e instituciones: Politécnico Grancolombiano, Colegio Mayor de Nuestra Señora del Rosario, Externado, Andes, EAFIT, Ashioka de Colombia, Sena, Cámara de Comercio de Bogotá, Fundación Yo Creo en Colombia, Colciencias,  entre otros,  de los resultados obtenidos se clasificaron los 21 finalistas.</t>
  </si>
  <si>
    <t>La premiación del Concurso se efectuo en el marco del V Encuentro de Emprendedores Colombia el pasado 3 de mayo. Los ganadores de la Modalidad de Empresas Constituidas en Bienes fueron: Artetierradentro, Amamantafamily y CI Propymex; y en servicios: Ekokacto, C.I Pinalco y CI Colcommerce, el primer lugar tanto de bienes como de servicios recibieron un premio de $5 millones cada uno donado por UBS Bank.
En planes de negocios, los proyectos que ocuparon el primer lugar de cada modalidad, tanto en bienes como en servicios fueron: Ricuras del Manglar,  Brujulanet, Psicoarte, Agroindustrias Helixir, y Ecoturismo Estratégico. El primer lugar de la modalidad de  Industrias Creativas recibió una beca donada por el Consejo Británico y el primer lugar de las demás modalidades recibieron un computador con impresora donado por Colfondos, para un total de 4 PCs.</t>
  </si>
  <si>
    <t>Se realizó el V Encuentro de Emprendedores Colombia, el pasado 3 de mayo en el Centro de Convenciones Gonzalo Jiménez de Quesada de Bogotá, con la asistencia de 823 personas. Este Encuentro se convocó en alianza con la Dirección de Regulación, en el Evento de Divulgación y Fomento de la Asociatividad, Producción Sostenible y Comercialización en Famiempresas y microempresas. También se realizó en el marco del V Encuentro, el II Concurso Nacional de Emprendedores Colombia y una muestra empresarial, en la que participaron microeempresas y famiempresas, Programas de Gobierno Central y Departamental de apoyo a la creación y fortalecimiento empresarial, entre otros para un total de 24 empresas.</t>
  </si>
  <si>
    <t>Se han establecido alianzas para apoyar la creación y fortalecimiento de las famiempresas y microempresas con Redexpo, Pymexco, Proexport, Cámara de Comercio de Bogotá, Fundación Prana, Fundación Corona, Consejo Británico, Programa Presidencial de Programas Especiales, Grupo de Donaciones de Presidencia de la  República, Dirección de Mipymes a través de la Red de Subcontratación. Se ingresaron 4 nuevas empresas al Club Solem quienes brindan descuentos en los prodcutos y servicios que ofrecen a los emprendedores vinculados al PEC.</t>
  </si>
  <si>
    <t>diciembre</t>
  </si>
  <si>
    <t>Se desarrollo el V Encuentro Nal de Emprendedores y se realizaron eventos regionales donde se sensibilizó sobre el proyecto de Ley de Emprendimiento el cual fue aprobado por el Congreso en diciembre.</t>
  </si>
  <si>
    <t>Se realizó la XX capacitacion de CEINFI Nacional y 6 capacitaciones regionales</t>
  </si>
  <si>
    <t>El contenido de COLEGIOS se desarrollo con aprobacion de Mineducacion, y de Ind., Creativas con colaboracion de Mincultura y UNESCO.</t>
  </si>
  <si>
    <t>Se desarrollaron jornadas de capacitacion y actualización en mas de 27 IES en 18 departamentos. Culminó el modulo de Marketin Territorial y DEL, asi como un modulo de evaluacion de proyectos y PN de CEINFI SENA y FONADE.</t>
  </si>
  <si>
    <t>Analizando la dinamica de cada región se determinó  que con estas cuatro circulares dan el cubrimiento para un efectivo control y seguimiento por parte de la Direcciön hacia la región.</t>
  </si>
  <si>
    <t>La divulgación del Programa CARCEs se efectuó en forma satisfactoria hacia los sectores publico, privado y academico cumpliendo el objetivo en el primer semestre del 2005</t>
  </si>
  <si>
    <t>Miguel Avila, coordinador programa CARCEs. Augusto Ramirez Basto, Dámaris Montealegre Diaz, Ligia Janeth Cuervo Gómez y Carlos Enrique Talero Hernandez , Coordinadores  CARCEs</t>
  </si>
  <si>
    <t>La sensibilización efectuada en los CARCEs se materializó en la edición y publicación de los boletines empresariales y de comercio exterior en regiones de tipo A B C y D</t>
  </si>
  <si>
    <t>Se les propuso a las regiones un diseño metodologico para el seguimiento al PEER para que los integrantes de los Comités sectorial y transversal tengan un control para el seguimiento y evaluación de sus actividades semestrales y anuales</t>
  </si>
  <si>
    <t xml:space="preserve">Se les presentó a las regiones la importancia de conformar mesas de trabajo  en especial crear la mesa de cultura empresarial y exportadora.  El proposito de estas mesas es el de tener un control de cada uno de los programas y proyectos expuestos en el PEER </t>
  </si>
  <si>
    <t>Se hizo presentación del nuevo programa a la Direcc, de Promoción y Cultura Empresarial,   enfocandolo  hacia los diferentes acuerdos de integracion que tiene Colombia con otros paises, cuyo objetivo es el de capacitar, sesibilizar e insentivar a los empresarios Padrinos y Ahijados  que forman parte de las diferentes cadenas productivas con sus respectivos sectores, enfocandolos hacia un  esquema asosciativo</t>
  </si>
  <si>
    <t>En el año se realizarón 20 informes de los carces, sobre los avances del Plan Estratégico Exportador Regional.</t>
  </si>
  <si>
    <t>Se realizo el seguimiento sobre el Plan Estratégico Exportador a los carces de Antioquía, Risarlada, Valle, Cesar, Cauca, Norte de Santander, Caldas, Nariño, Santander, Sucre, Cundinamarca y Bogotá.</t>
  </si>
  <si>
    <t>Se reorientaron 22 carces, como resultado de las encuestas aplicada a los Carces, se pudo evaluar el estado de los mismos, sus aciertos y debilidades; por todo lo anterior se decidió implementar circulares reglamentarias que nos han permitido dar un mejor redireccionamiento a los comités en varios aspectos.</t>
  </si>
  <si>
    <t>Como resultado de una encuesta aplicada a los Carces, se pudo evaluar el estado de los mismos, sus aciertos y debilidades; por todo lo anterior se decidió implementar circulares reglamentarias que nos han permitido dar un mejor redireccionamiento a los comités en varios aspectos.</t>
  </si>
  <si>
    <t>Se crearon 22 mesas de trabajo en cada uno de los Carces reorientados de acuerdo a las necesidades de cada región</t>
  </si>
  <si>
    <t>En el Encuentro Nacional de carces, se logro sensibilizar a 22 carces de cada región para promover convenios institucionales para el desarrollo del PEER</t>
  </si>
  <si>
    <t>Se publicaron 4 circulares sobre los siguientes temas: 1) Metodologías sobre mesas de trabajo. 2) Seguimiento al Plan Estrategico Exportador Regional. 3) Reglamentación. 4) Formato único de actas.
Estas circulares fueron socializadas en los 32 carces.</t>
  </si>
  <si>
    <t>Se sensibilizarón 10 departamentos, sobre el diseño de un boletin informativo para cada región, en donde se da a conocer las actividades del Plan Estrategico Exportador Regional.</t>
  </si>
  <si>
    <t>Se publicaron  2 ediciones, en coodinación con el Carce de Bogotá.</t>
  </si>
  <si>
    <t xml:space="preserve">Se realizó una metodológia sobre el seguimiento al Plan Estrategico Exportador Regional, la cual fue socialibilizado a los carces mediante las circulares 1 y 2 de esta Dirección. </t>
  </si>
  <si>
    <t>Se estructuraron y consolidaron 32 mesas de cultura exportadora cuya coordinación esta a cargo de las Universidades que celebraron convenio Ceinfi..</t>
  </si>
  <si>
    <t>Se diseñó el Plan Nacional de la semana del empresario se efectua de acuerdo con los requerimientos de cada región enmarcados en el objetivo del programa. y va dirigido al nuevo ciclo de las mipymes.</t>
  </si>
  <si>
    <t>la realización de la semana del empresario y el exportador responde a los requerimientos de la región enmarcados en el objetivo del programa..</t>
  </si>
  <si>
    <t>Se desarrollaron 20 semanas del empresario exportador, sobre los temas definidos en cada una de las regiones, donde participaron la academia y los empresarios.</t>
  </si>
  <si>
    <t>Las diferentes instancias que participan en la dirección, organización y apoyo al programa SEE han visto  la importancia del programa hasta tal punto que las mismas regiones inluyen este programa en sus planes de acción lo que motivo a que se superarar el indicador elevandose a 20 semanas realizadas.</t>
  </si>
  <si>
    <t>Se efectuó un nuevo esquema del Plan Padrino, en donde se hizo presentación del nuevo programa a la Dirección, de Promoción y Cultura Empresarial,   enfocandolo  hacia los diferentes acuerdos de integracion que tiene Colombia con otros paises, cuyo objetivo es el de capacitar, sesibilizar e insentivar a los empresarios Padrinos y Ahijados  que forman parte de las diferentes cadenas productivas con sus respectivos sectores, enfocandolos hacia un  esquema asosciativo</t>
  </si>
  <si>
    <t>Se sensibilizarón 10 Carces para la implementación de este programa en sus regiones.</t>
  </si>
  <si>
    <t>se impulsó la nueva metodología de plan padrino con experiencis muy positivas como en cali y manizales</t>
  </si>
  <si>
    <t>Se sensibilizaron 3 empresas en la región de Caldas, Antioquía y Valle, pero por falta de presupesto este proyecto no se pudo realizar en las demás regiones.</t>
  </si>
  <si>
    <t>Se esta trabajando un proyecto de Tienda, con la Presidencia de la República y la Corporación Jóvenes Emprendedores para comercializar productos de emprendedores y empresarios,vinculados al PEC; pero el concepto de la tienda abarca asesoría y capacitación en comercialización por parte de los mismos empresarios. El modelo a implementar será presentado por los directivos de la Corporación CEC.
Mediante el apoyo de la Red de Subcontratación de la Dirección de Mipymes se participo en ruedas de negocios organizadas en el marco de las Ferias Expopyme (a ésta feria fueron las siguientes empresas- Esfera Diseño, Portayaky, Gloria Fashion y Gato &amp; Compañía)  y Expoartesanías (Gato &amp; Compañia, Sulay Bolsos, Magiko Design y Vitrales Mandala), para un total de 8 empresas de Emprendedores Colombia.
Además, en la Feria Agroexpo se contó con la participación de 3 empresas de Emprendedores Colombia: Alandina, Tes Herbales y Frutiginebra.
Con estas ferias y ruedas de negocios se busca fortalecer redes de comercialización de los empresarios a través de Corferias, para que se amplien  sus relaciones comerciales.
A principio de año se efectuaron algunos
contactos con comercializadores para
comercializar productos a a Venezuela, 
Israel e India, pero no se concretaron.</t>
  </si>
  <si>
    <t>Se vincularon 56 instituciones de Educación Superior, discriminadas así: 35 nuevas instituciones y se ampliaron los compromisos del convenio para 21 sedes</t>
  </si>
  <si>
    <t>Se realizaron 20 eventos de sensibilización en diferentes instituciones y regiones de Colombia.</t>
  </si>
  <si>
    <t>Se capacitaron 25 instituciones de Educación Media, vocacional en los colegios como grupo piloto, ganadores de el concurso de planes de negocios</t>
  </si>
  <si>
    <t>Se capacitaron 226 docentes de las instituciones de educación superior. De 25 IES y 21 sedes de IES en el País</t>
  </si>
  <si>
    <t>Se estructuraron 2 contenidos tematicos de CEINFI Colegios sobre Mercados y Desarrollo Empresarial.</t>
  </si>
  <si>
    <t>Se desarrollaron 12 seminarios de actualizacion en diferentes temas como internacionalizacion, laboratorio exportador, planes de negocio.</t>
  </si>
  <si>
    <t xml:space="preserve">Al concurso de planes de negocios se presentaron 138 planes de negocios. De los cuales 77 se consideraron presentar al Proyecto Emprendedores Colombia, aceptaron 50 planes de negocios. </t>
  </si>
  <si>
    <t>Se galardonarón 21 planes de negocios, discriminados así:15 planes de negocios ganadores del Concurso de planes de negocios
6 empresas ganadoras del Concurso de Empresas Constituidas</t>
  </si>
  <si>
    <t>Se crearon 22 mesas de trabajo. Este trabajo se adelantó en  los Carces reorientados de acuerdo a las necesidades de cada región</t>
  </si>
  <si>
    <t>AVANCE</t>
  </si>
  <si>
    <t>Porcentaje de avance en el tiempo</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</si>
</sst>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yy;@"/>
    <numFmt numFmtId="173" formatCode="dd/mm/yyyy;@"/>
  </numFmts>
  <fonts count="12">
    <font>
      <sz val="10"/>
      <name val="Arial"/>
      <family val="0"/>
    </font>
    <font>
      <b/>
      <sz val="12"/>
      <name val="Arial"/>
      <family val="2"/>
    </font>
    <font>
      <b/>
      <sz val="8"/>
      <name val="Arial"/>
      <family val="2"/>
    </font>
    <font>
      <b/>
      <sz val="7"/>
      <name val="Arial"/>
      <family val="2"/>
    </font>
    <font>
      <b/>
      <sz val="10"/>
      <name val="Arial"/>
      <family val="2"/>
    </font>
    <font>
      <sz val="8"/>
      <name val="Arial"/>
      <family val="2"/>
    </font>
    <font>
      <b/>
      <sz val="8"/>
      <name val="Tahoma"/>
      <family val="2"/>
    </font>
    <font>
      <sz val="8"/>
      <name val="Tahoma"/>
      <family val="0"/>
    </font>
    <font>
      <sz val="9"/>
      <name val="Arial"/>
      <family val="2"/>
    </font>
    <font>
      <b/>
      <sz val="6"/>
      <name val="Arial"/>
      <family val="2"/>
    </font>
    <font>
      <b/>
      <sz val="5"/>
      <name val="Arial"/>
      <family val="2"/>
    </font>
    <font>
      <sz val="7"/>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style="medium"/>
      <bottom style="thin"/>
    </border>
    <border>
      <left style="medium"/>
      <right style="thin"/>
      <top style="thin"/>
      <bottom style="thin"/>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color indexed="63"/>
      </right>
      <top style="thin"/>
      <bottom>
        <color indexed="63"/>
      </bottom>
    </border>
    <border>
      <left style="thin"/>
      <right style="medium"/>
      <top style="medium"/>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style="thin"/>
      <top style="medium"/>
      <bottom style="thin"/>
    </border>
    <border>
      <left style="medium"/>
      <right style="thin"/>
      <top style="thin"/>
      <bottom style="medium"/>
    </border>
    <border>
      <left style="thin"/>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2" fillId="2" borderId="1" xfId="0" applyFont="1" applyFill="1" applyBorder="1" applyAlignment="1" applyProtection="1">
      <alignment horizontal="justify" vertical="center" wrapText="1"/>
      <protection/>
    </xf>
    <xf numFmtId="172" fontId="2" fillId="2" borderId="1" xfId="0" applyNumberFormat="1" applyFont="1" applyFill="1" applyBorder="1" applyAlignment="1" applyProtection="1">
      <alignment horizontal="center" vertical="center"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172" fontId="2" fillId="2" borderId="2" xfId="0" applyNumberFormat="1"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172" fontId="2" fillId="2" borderId="4"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172" fontId="3" fillId="2" borderId="6" xfId="0" applyNumberFormat="1" applyFont="1" applyFill="1" applyBorder="1" applyAlignment="1" applyProtection="1">
      <alignment horizontal="center" vertical="center" wrapText="1"/>
      <protection/>
    </xf>
    <xf numFmtId="3" fontId="3" fillId="2" borderId="6"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2" fillId="2" borderId="7" xfId="0" applyFont="1" applyFill="1" applyBorder="1" applyAlignment="1" applyProtection="1">
      <alignment vertical="center"/>
      <protection/>
    </xf>
    <xf numFmtId="0" fontId="4" fillId="2" borderId="8" xfId="0" applyFont="1" applyFill="1" applyBorder="1" applyAlignment="1">
      <alignment vertical="center"/>
    </xf>
    <xf numFmtId="49" fontId="2" fillId="2" borderId="6"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5" fillId="0" borderId="11" xfId="0" applyFont="1" applyFill="1" applyBorder="1" applyAlignment="1" applyProtection="1">
      <alignment vertical="center" wrapText="1"/>
      <protection locked="0"/>
    </xf>
    <xf numFmtId="0" fontId="5" fillId="0" borderId="1" xfId="0" applyFont="1" applyFill="1" applyBorder="1" applyAlignment="1" applyProtection="1">
      <alignment horizontal="justify" vertical="center" wrapText="1"/>
      <protection locked="0"/>
    </xf>
    <xf numFmtId="0" fontId="8" fillId="0" borderId="1" xfId="0" applyFont="1" applyFill="1" applyBorder="1" applyAlignment="1">
      <alignment horizontal="center" vertical="center"/>
    </xf>
    <xf numFmtId="0" fontId="1" fillId="2" borderId="0" xfId="0" applyNumberFormat="1" applyFont="1" applyFill="1" applyBorder="1" applyAlignment="1" applyProtection="1">
      <alignment horizontal="left" vertical="center"/>
      <protection/>
    </xf>
    <xf numFmtId="0" fontId="1" fillId="2" borderId="0" xfId="0" applyNumberFormat="1" applyFont="1" applyFill="1" applyBorder="1" applyAlignment="1" applyProtection="1">
      <alignment horizontal="center" vertical="center"/>
      <protection/>
    </xf>
    <xf numFmtId="0" fontId="1" fillId="2" borderId="0" xfId="0" applyNumberFormat="1" applyFont="1" applyFill="1" applyBorder="1" applyAlignment="1" applyProtection="1">
      <alignment vertical="center"/>
      <protection/>
    </xf>
    <xf numFmtId="172" fontId="1" fillId="2" borderId="0" xfId="0" applyNumberFormat="1" applyFont="1" applyFill="1" applyBorder="1" applyAlignment="1" applyProtection="1">
      <alignment horizontal="center" vertical="center"/>
      <protection/>
    </xf>
    <xf numFmtId="3" fontId="1" fillId="2" borderId="0" xfId="0" applyNumberFormat="1" applyFont="1" applyFill="1" applyBorder="1" applyAlignment="1" applyProtection="1">
      <alignment horizontal="center" vertical="center"/>
      <protection/>
    </xf>
    <xf numFmtId="3" fontId="1" fillId="2" borderId="0" xfId="0" applyNumberFormat="1" applyFont="1" applyFill="1" applyBorder="1" applyAlignment="1" applyProtection="1">
      <alignment vertical="center"/>
      <protection/>
    </xf>
    <xf numFmtId="172" fontId="1" fillId="2" borderId="0" xfId="0" applyNumberFormat="1" applyFont="1" applyFill="1" applyBorder="1" applyAlignment="1" applyProtection="1">
      <alignment vertical="center"/>
      <protection/>
    </xf>
    <xf numFmtId="173" fontId="1" fillId="2" borderId="0" xfId="0" applyNumberFormat="1" applyFont="1" applyFill="1" applyBorder="1" applyAlignment="1" applyProtection="1">
      <alignment vertical="center"/>
      <protection/>
    </xf>
    <xf numFmtId="0" fontId="1" fillId="2" borderId="0" xfId="0" applyFont="1" applyFill="1" applyBorder="1" applyAlignment="1" applyProtection="1">
      <alignment vertical="center"/>
      <protection locked="0"/>
    </xf>
    <xf numFmtId="0" fontId="1" fillId="2" borderId="0" xfId="0" applyFont="1" applyFill="1" applyBorder="1" applyAlignment="1" applyProtection="1">
      <alignment horizontal="left" vertical="center"/>
      <protection/>
    </xf>
    <xf numFmtId="173" fontId="1" fillId="2" borderId="0" xfId="0" applyNumberFormat="1" applyFont="1" applyFill="1" applyBorder="1" applyAlignment="1" applyProtection="1">
      <alignment vertical="center"/>
      <protection locked="0"/>
    </xf>
    <xf numFmtId="49" fontId="1" fillId="2" borderId="0" xfId="0" applyNumberFormat="1" applyFont="1" applyFill="1" applyBorder="1" applyAlignment="1" applyProtection="1">
      <alignment vertical="center"/>
      <protection locked="0"/>
    </xf>
    <xf numFmtId="0" fontId="0" fillId="0" borderId="0" xfId="0" applyAlignment="1">
      <alignment vertical="center"/>
    </xf>
    <xf numFmtId="0" fontId="1" fillId="2" borderId="0" xfId="0" applyFont="1" applyFill="1" applyBorder="1" applyAlignment="1" applyProtection="1">
      <alignment horizontal="center" vertical="center"/>
      <protection/>
    </xf>
    <xf numFmtId="0" fontId="1" fillId="2" borderId="0" xfId="0" applyFont="1" applyFill="1" applyBorder="1" applyAlignment="1" applyProtection="1">
      <alignment vertical="center"/>
      <protection/>
    </xf>
    <xf numFmtId="0" fontId="2" fillId="2" borderId="0" xfId="0" applyFont="1" applyFill="1" applyBorder="1" applyAlignment="1" applyProtection="1">
      <alignment horizontal="left" vertical="center"/>
      <protection/>
    </xf>
    <xf numFmtId="0" fontId="2" fillId="2" borderId="0" xfId="0" applyFont="1" applyFill="1" applyBorder="1" applyAlignment="1" applyProtection="1">
      <alignment vertical="center"/>
      <protection/>
    </xf>
    <xf numFmtId="0" fontId="2" fillId="2" borderId="0" xfId="0" applyFont="1" applyFill="1" applyBorder="1" applyAlignment="1" applyProtection="1">
      <alignment vertical="center"/>
      <protection locked="0"/>
    </xf>
    <xf numFmtId="172" fontId="2" fillId="2" borderId="0" xfId="0" applyNumberFormat="1" applyFont="1" applyFill="1" applyBorder="1" applyAlignment="1" applyProtection="1">
      <alignment horizontal="center" vertical="center"/>
      <protection/>
    </xf>
    <xf numFmtId="173" fontId="2" fillId="2" borderId="0" xfId="0" applyNumberFormat="1" applyFont="1" applyFill="1" applyBorder="1" applyAlignment="1" applyProtection="1">
      <alignment vertical="center"/>
      <protection locked="0"/>
    </xf>
    <xf numFmtId="49" fontId="2" fillId="2" borderId="0" xfId="0" applyNumberFormat="1" applyFont="1" applyFill="1" applyBorder="1" applyAlignment="1" applyProtection="1">
      <alignment vertical="center"/>
      <protection locked="0"/>
    </xf>
    <xf numFmtId="3" fontId="2" fillId="2" borderId="0" xfId="0" applyNumberFormat="1" applyFont="1" applyFill="1" applyBorder="1" applyAlignment="1" applyProtection="1">
      <alignment horizontal="center" vertical="center"/>
      <protection/>
    </xf>
    <xf numFmtId="3" fontId="2" fillId="2" borderId="0" xfId="0" applyNumberFormat="1" applyFont="1" applyFill="1" applyBorder="1" applyAlignment="1" applyProtection="1">
      <alignment vertical="center"/>
      <protection/>
    </xf>
    <xf numFmtId="172" fontId="2" fillId="2" borderId="0" xfId="0" applyNumberFormat="1" applyFont="1" applyFill="1" applyBorder="1" applyAlignment="1" applyProtection="1">
      <alignment vertical="center"/>
      <protection/>
    </xf>
    <xf numFmtId="173" fontId="2" fillId="2" borderId="0" xfId="0" applyNumberFormat="1" applyFont="1" applyFill="1" applyBorder="1" applyAlignment="1" applyProtection="1">
      <alignment vertical="center"/>
      <protection/>
    </xf>
    <xf numFmtId="3" fontId="2" fillId="2" borderId="0" xfId="0" applyNumberFormat="1" applyFont="1" applyFill="1" applyBorder="1" applyAlignment="1" applyProtection="1">
      <alignment vertical="center" wrapText="1"/>
      <protection/>
    </xf>
    <xf numFmtId="172" fontId="2" fillId="2" borderId="0" xfId="0" applyNumberFormat="1" applyFont="1" applyFill="1" applyBorder="1" applyAlignment="1" applyProtection="1">
      <alignment vertical="center" wrapText="1"/>
      <protection/>
    </xf>
    <xf numFmtId="3" fontId="5" fillId="2" borderId="8" xfId="0" applyNumberFormat="1" applyFont="1" applyFill="1" applyBorder="1" applyAlignment="1" applyProtection="1">
      <alignment horizontal="center" vertical="center"/>
      <protection/>
    </xf>
    <xf numFmtId="0" fontId="5" fillId="2" borderId="8" xfId="0" applyFont="1" applyFill="1" applyBorder="1" applyAlignment="1" applyProtection="1">
      <alignment vertical="center"/>
      <protection/>
    </xf>
    <xf numFmtId="3" fontId="5" fillId="2" borderId="8" xfId="0" applyNumberFormat="1" applyFont="1" applyFill="1" applyBorder="1" applyAlignment="1" applyProtection="1">
      <alignment vertical="center"/>
      <protection/>
    </xf>
    <xf numFmtId="172" fontId="5" fillId="2" borderId="8" xfId="0" applyNumberFormat="1" applyFont="1" applyFill="1" applyBorder="1" applyAlignment="1" applyProtection="1">
      <alignment vertical="center"/>
      <protection/>
    </xf>
    <xf numFmtId="173" fontId="5" fillId="2" borderId="8" xfId="0" applyNumberFormat="1" applyFont="1" applyFill="1" applyBorder="1" applyAlignment="1" applyProtection="1">
      <alignment vertical="center"/>
      <protection/>
    </xf>
    <xf numFmtId="0" fontId="5" fillId="2" borderId="8" xfId="0" applyFont="1" applyFill="1" applyBorder="1" applyAlignment="1" applyProtection="1">
      <alignment vertical="center"/>
      <protection locked="0"/>
    </xf>
    <xf numFmtId="0" fontId="5" fillId="2" borderId="8" xfId="0" applyFont="1" applyFill="1" applyBorder="1" applyAlignment="1" applyProtection="1">
      <alignment horizontal="left" vertical="center"/>
      <protection/>
    </xf>
    <xf numFmtId="172" fontId="5" fillId="2" borderId="8" xfId="0" applyNumberFormat="1" applyFont="1" applyFill="1" applyBorder="1" applyAlignment="1" applyProtection="1">
      <alignment horizontal="center" vertical="center"/>
      <protection/>
    </xf>
    <xf numFmtId="173" fontId="5" fillId="2" borderId="8" xfId="0" applyNumberFormat="1" applyFont="1" applyFill="1" applyBorder="1" applyAlignment="1" applyProtection="1">
      <alignment vertical="center"/>
      <protection locked="0"/>
    </xf>
    <xf numFmtId="49" fontId="5" fillId="2" borderId="8" xfId="0" applyNumberFormat="1" applyFont="1" applyFill="1" applyBorder="1" applyAlignment="1" applyProtection="1">
      <alignment vertical="center"/>
      <protection locked="0"/>
    </xf>
    <xf numFmtId="49" fontId="5" fillId="2" borderId="12" xfId="0" applyNumberFormat="1"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3" fontId="5" fillId="2" borderId="9" xfId="0" applyNumberFormat="1" applyFont="1" applyFill="1" applyBorder="1" applyAlignment="1" applyProtection="1">
      <alignment horizontal="center" vertical="center"/>
      <protection/>
    </xf>
    <xf numFmtId="0" fontId="5" fillId="2" borderId="9" xfId="0" applyFont="1" applyFill="1" applyBorder="1" applyAlignment="1" applyProtection="1">
      <alignment vertical="center"/>
      <protection/>
    </xf>
    <xf numFmtId="3" fontId="5" fillId="2" borderId="9" xfId="0" applyNumberFormat="1" applyFont="1" applyFill="1" applyBorder="1" applyAlignment="1" applyProtection="1">
      <alignment vertical="center"/>
      <protection/>
    </xf>
    <xf numFmtId="172" fontId="5" fillId="2" borderId="9" xfId="0" applyNumberFormat="1" applyFont="1" applyFill="1" applyBorder="1" applyAlignment="1" applyProtection="1">
      <alignment vertical="center"/>
      <protection/>
    </xf>
    <xf numFmtId="173" fontId="5" fillId="2" borderId="9" xfId="0" applyNumberFormat="1" applyFont="1" applyFill="1" applyBorder="1" applyAlignment="1" applyProtection="1">
      <alignment vertical="center"/>
      <protection/>
    </xf>
    <xf numFmtId="0" fontId="5" fillId="2" borderId="9" xfId="0" applyFont="1" applyFill="1" applyBorder="1" applyAlignment="1" applyProtection="1">
      <alignment vertical="center"/>
      <protection locked="0"/>
    </xf>
    <xf numFmtId="0" fontId="5" fillId="2" borderId="9" xfId="0" applyFont="1" applyFill="1" applyBorder="1" applyAlignment="1" applyProtection="1">
      <alignment horizontal="left" vertical="center"/>
      <protection/>
    </xf>
    <xf numFmtId="172" fontId="5" fillId="2" borderId="9" xfId="0" applyNumberFormat="1" applyFont="1" applyFill="1" applyBorder="1" applyAlignment="1" applyProtection="1">
      <alignment horizontal="center" vertical="center"/>
      <protection/>
    </xf>
    <xf numFmtId="173" fontId="5" fillId="2" borderId="9" xfId="0" applyNumberFormat="1" applyFont="1" applyFill="1" applyBorder="1" applyAlignment="1" applyProtection="1">
      <alignment vertical="center"/>
      <protection locked="0"/>
    </xf>
    <xf numFmtId="49" fontId="5" fillId="2" borderId="9" xfId="0" applyNumberFormat="1" applyFont="1" applyFill="1" applyBorder="1" applyAlignment="1" applyProtection="1">
      <alignment vertical="center"/>
      <protection locked="0"/>
    </xf>
    <xf numFmtId="49" fontId="5" fillId="2" borderId="14"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xf>
    <xf numFmtId="0" fontId="5" fillId="3" borderId="1" xfId="0" applyFont="1" applyFill="1" applyBorder="1" applyAlignment="1" applyProtection="1">
      <alignment vertical="center"/>
      <protection/>
    </xf>
    <xf numFmtId="3" fontId="5" fillId="4" borderId="1" xfId="0" applyNumberFormat="1" applyFont="1" applyFill="1" applyBorder="1" applyAlignment="1" applyProtection="1">
      <alignment vertical="center"/>
      <protection/>
    </xf>
    <xf numFmtId="0" fontId="5" fillId="0" borderId="1" xfId="0" applyFont="1" applyFill="1" applyBorder="1" applyAlignment="1" applyProtection="1">
      <alignment vertical="center"/>
      <protection/>
    </xf>
    <xf numFmtId="0" fontId="0" fillId="0" borderId="1" xfId="0" applyBorder="1" applyAlignment="1">
      <alignment vertical="center"/>
    </xf>
    <xf numFmtId="0" fontId="0" fillId="0" borderId="15" xfId="0" applyBorder="1" applyAlignment="1">
      <alignment vertical="center"/>
    </xf>
    <xf numFmtId="0" fontId="5" fillId="0" borderId="15" xfId="0" applyFont="1" applyFill="1" applyBorder="1" applyAlignment="1" applyProtection="1">
      <alignment vertical="center"/>
      <protection/>
    </xf>
    <xf numFmtId="0" fontId="2" fillId="2" borderId="16" xfId="0" applyFont="1" applyFill="1" applyBorder="1" applyAlignment="1" applyProtection="1">
      <alignment horizontal="center" vertical="center" wrapText="1"/>
      <protection/>
    </xf>
    <xf numFmtId="172" fontId="2" fillId="2" borderId="6" xfId="0" applyNumberFormat="1"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3" fontId="2" fillId="2" borderId="6" xfId="0" applyNumberFormat="1" applyFont="1" applyFill="1" applyBorder="1" applyAlignment="1" applyProtection="1">
      <alignment horizontal="center" vertical="center" wrapText="1"/>
      <protection/>
    </xf>
    <xf numFmtId="173" fontId="2" fillId="2" borderId="6" xfId="0" applyNumberFormat="1" applyFont="1" applyFill="1" applyBorder="1" applyAlignment="1" applyProtection="1">
      <alignment horizontal="center" vertical="center" wrapText="1"/>
      <protection/>
    </xf>
    <xf numFmtId="172" fontId="9" fillId="2" borderId="1" xfId="0" applyNumberFormat="1" applyFont="1" applyFill="1" applyBorder="1" applyAlignment="1" applyProtection="1">
      <alignment horizontal="justify" vertical="center" wrapText="1"/>
      <protection/>
    </xf>
    <xf numFmtId="173" fontId="2" fillId="2" borderId="1" xfId="0" applyNumberFormat="1" applyFont="1" applyFill="1" applyBorder="1" applyAlignment="1" applyProtection="1">
      <alignment horizontal="center" vertical="center" wrapText="1"/>
      <protection locked="0"/>
    </xf>
    <xf numFmtId="172" fontId="3" fillId="2" borderId="6" xfId="0" applyNumberFormat="1" applyFont="1" applyFill="1" applyBorder="1" applyAlignment="1" applyProtection="1">
      <alignment horizontal="center" vertical="center" wrapText="1"/>
      <protection locked="0"/>
    </xf>
    <xf numFmtId="173" fontId="2" fillId="2" borderId="6" xfId="0" applyNumberFormat="1" applyFont="1" applyFill="1" applyBorder="1" applyAlignment="1" applyProtection="1">
      <alignment horizontal="center" vertical="center" wrapText="1"/>
      <protection locked="0"/>
    </xf>
    <xf numFmtId="3" fontId="5" fillId="0" borderId="10" xfId="0" applyNumberFormat="1" applyFont="1" applyFill="1" applyBorder="1" applyAlignment="1" applyProtection="1">
      <alignment vertical="center"/>
      <protection/>
    </xf>
    <xf numFmtId="172" fontId="5" fillId="0" borderId="10" xfId="0" applyNumberFormat="1" applyFont="1" applyFill="1" applyBorder="1" applyAlignment="1" applyProtection="1">
      <alignment vertical="center"/>
      <protection/>
    </xf>
    <xf numFmtId="173" fontId="5" fillId="0" borderId="10" xfId="0" applyNumberFormat="1" applyFont="1" applyFill="1" applyBorder="1" applyAlignment="1" applyProtection="1">
      <alignment vertical="center"/>
      <protection/>
    </xf>
    <xf numFmtId="0" fontId="5" fillId="0" borderId="10" xfId="0" applyFont="1" applyFill="1" applyBorder="1" applyAlignment="1" applyProtection="1">
      <alignment horizontal="justify" vertical="center" wrapText="1"/>
      <protection locked="0"/>
    </xf>
    <xf numFmtId="0" fontId="5" fillId="0" borderId="10" xfId="0" applyFont="1" applyFill="1" applyBorder="1" applyAlignment="1" applyProtection="1">
      <alignment vertical="center"/>
      <protection locked="0"/>
    </xf>
    <xf numFmtId="172" fontId="5" fillId="0" borderId="10" xfId="0" applyNumberFormat="1" applyFont="1" applyFill="1" applyBorder="1" applyAlignment="1" applyProtection="1">
      <alignment horizontal="center" vertical="center"/>
      <protection/>
    </xf>
    <xf numFmtId="173" fontId="5" fillId="0" borderId="10" xfId="0" applyNumberFormat="1" applyFont="1" applyFill="1" applyBorder="1" applyAlignment="1" applyProtection="1">
      <alignment vertical="center"/>
      <protection locked="0"/>
    </xf>
    <xf numFmtId="49" fontId="5" fillId="0" borderId="10" xfId="0" applyNumberFormat="1" applyFont="1" applyFill="1" applyBorder="1" applyAlignment="1" applyProtection="1">
      <alignment vertical="center"/>
      <protection locked="0"/>
    </xf>
    <xf numFmtId="49" fontId="5" fillId="0" borderId="17" xfId="0" applyNumberFormat="1"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 vertical="center"/>
      <protection/>
    </xf>
    <xf numFmtId="3" fontId="5" fillId="0" borderId="1" xfId="0" applyNumberFormat="1" applyFont="1" applyFill="1" applyBorder="1" applyAlignment="1" applyProtection="1">
      <alignment vertical="center"/>
      <protection/>
    </xf>
    <xf numFmtId="172" fontId="5" fillId="0" borderId="1" xfId="0" applyNumberFormat="1" applyFont="1" applyFill="1" applyBorder="1" applyAlignment="1" applyProtection="1">
      <alignment vertical="center"/>
      <protection/>
    </xf>
    <xf numFmtId="173" fontId="5" fillId="0" borderId="1" xfId="0" applyNumberFormat="1" applyFont="1" applyFill="1" applyBorder="1" applyAlignment="1" applyProtection="1">
      <alignment vertical="center"/>
      <protection/>
    </xf>
    <xf numFmtId="0" fontId="5" fillId="0" borderId="1" xfId="0" applyFont="1" applyFill="1" applyBorder="1" applyAlignment="1" applyProtection="1">
      <alignment vertical="center"/>
      <protection locked="0"/>
    </xf>
    <xf numFmtId="0" fontId="5" fillId="0" borderId="1" xfId="0" applyFont="1" applyFill="1" applyBorder="1" applyAlignment="1">
      <alignment horizontal="center" vertical="center" wrapText="1"/>
    </xf>
    <xf numFmtId="172" fontId="5" fillId="0" borderId="1" xfId="0" applyNumberFormat="1" applyFont="1" applyFill="1" applyBorder="1" applyAlignment="1" applyProtection="1">
      <alignment horizontal="center" vertical="center"/>
      <protection/>
    </xf>
    <xf numFmtId="173" fontId="5" fillId="0" borderId="1" xfId="0" applyNumberFormat="1" applyFont="1" applyFill="1" applyBorder="1" applyAlignment="1" applyProtection="1">
      <alignment vertical="center"/>
      <protection locked="0"/>
    </xf>
    <xf numFmtId="49" fontId="5" fillId="0" borderId="1" xfId="0" applyNumberFormat="1" applyFont="1" applyFill="1" applyBorder="1" applyAlignment="1" applyProtection="1">
      <alignment vertical="center"/>
      <protection locked="0"/>
    </xf>
    <xf numFmtId="49" fontId="5" fillId="0" borderId="18" xfId="0" applyNumberFormat="1" applyFont="1" applyFill="1" applyBorder="1" applyAlignment="1" applyProtection="1">
      <alignment horizontal="justify" vertical="center" wrapText="1"/>
      <protection locked="0"/>
    </xf>
    <xf numFmtId="0" fontId="5" fillId="0" borderId="1" xfId="0" applyFont="1" applyFill="1" applyBorder="1" applyAlignment="1" applyProtection="1">
      <alignment vertical="center" wrapText="1"/>
      <protection locked="0"/>
    </xf>
    <xf numFmtId="0" fontId="5" fillId="0" borderId="1" xfId="0" applyFont="1" applyFill="1" applyBorder="1" applyAlignment="1">
      <alignment horizontal="justify" vertical="center"/>
    </xf>
    <xf numFmtId="0" fontId="5" fillId="0" borderId="1" xfId="0" applyFont="1" applyFill="1" applyBorder="1" applyAlignment="1">
      <alignment horizontal="center" vertical="center"/>
    </xf>
    <xf numFmtId="0" fontId="5" fillId="0" borderId="1" xfId="0" applyFont="1" applyFill="1" applyBorder="1" applyAlignment="1" applyProtection="1">
      <alignment horizontal="justify" vertical="center" wrapText="1" shrinkToFit="1"/>
      <protection locked="0"/>
    </xf>
    <xf numFmtId="10" fontId="0" fillId="0" borderId="0" xfId="0" applyNumberFormat="1" applyAlignment="1">
      <alignment vertical="center"/>
    </xf>
    <xf numFmtId="0" fontId="11" fillId="0" borderId="1" xfId="0" applyFont="1" applyFill="1" applyBorder="1" applyAlignment="1">
      <alignment horizontal="justify" vertical="center" wrapText="1"/>
    </xf>
    <xf numFmtId="49" fontId="11" fillId="0" borderId="18" xfId="0" applyNumberFormat="1" applyFont="1" applyFill="1" applyBorder="1" applyAlignment="1" applyProtection="1">
      <alignment horizontal="justify" vertical="center" wrapText="1"/>
      <protection locked="0"/>
    </xf>
    <xf numFmtId="49" fontId="5" fillId="0" borderId="18" xfId="0" applyNumberFormat="1" applyFont="1" applyFill="1" applyBorder="1" applyAlignment="1" applyProtection="1">
      <alignment horizontal="justify" vertical="center"/>
      <protection locked="0"/>
    </xf>
    <xf numFmtId="3" fontId="5" fillId="0" borderId="15" xfId="0" applyNumberFormat="1" applyFont="1" applyFill="1" applyBorder="1" applyAlignment="1" applyProtection="1">
      <alignment vertical="center"/>
      <protection/>
    </xf>
    <xf numFmtId="173" fontId="5" fillId="0" borderId="15" xfId="0" applyNumberFormat="1" applyFont="1" applyFill="1" applyBorder="1" applyAlignment="1" applyProtection="1">
      <alignment vertical="center"/>
      <protection/>
    </xf>
    <xf numFmtId="0" fontId="5" fillId="0" borderId="15" xfId="0" applyFont="1" applyFill="1" applyBorder="1" applyAlignment="1">
      <alignment horizontal="left" vertical="center" wrapText="1"/>
    </xf>
    <xf numFmtId="0" fontId="5" fillId="0" borderId="15" xfId="0" applyFont="1" applyFill="1" applyBorder="1" applyAlignment="1">
      <alignment horizontal="center" vertical="center" wrapText="1"/>
    </xf>
    <xf numFmtId="172" fontId="5" fillId="0" borderId="15" xfId="0" applyNumberFormat="1" applyFont="1" applyFill="1" applyBorder="1" applyAlignment="1" applyProtection="1">
      <alignment horizontal="center" vertical="center"/>
      <protection/>
    </xf>
    <xf numFmtId="173" fontId="5" fillId="0" borderId="15" xfId="0" applyNumberFormat="1" applyFont="1" applyFill="1" applyBorder="1" applyAlignment="1" applyProtection="1">
      <alignment vertical="center"/>
      <protection locked="0"/>
    </xf>
    <xf numFmtId="49" fontId="5" fillId="0" borderId="15" xfId="0" applyNumberFormat="1" applyFont="1" applyFill="1" applyBorder="1" applyAlignment="1" applyProtection="1">
      <alignment vertical="center"/>
      <protection locked="0"/>
    </xf>
    <xf numFmtId="0" fontId="11" fillId="0" borderId="15" xfId="0" applyFont="1" applyFill="1" applyBorder="1" applyAlignment="1">
      <alignment horizontal="justify" vertical="center" wrapText="1"/>
    </xf>
    <xf numFmtId="0" fontId="2" fillId="2" borderId="0" xfId="0" applyFont="1" applyFill="1" applyBorder="1" applyAlignment="1" applyProtection="1">
      <alignment horizontal="left" vertical="center"/>
      <protection/>
    </xf>
    <xf numFmtId="9" fontId="8" fillId="0" borderId="10" xfId="0" applyNumberFormat="1" applyFont="1" applyFill="1" applyBorder="1" applyAlignment="1" applyProtection="1">
      <alignment horizontal="center" vertical="center"/>
      <protection locked="0"/>
    </xf>
    <xf numFmtId="9" fontId="8" fillId="0" borderId="1" xfId="0" applyNumberFormat="1"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wrapText="1"/>
      <protection/>
    </xf>
    <xf numFmtId="0" fontId="2" fillId="2" borderId="20" xfId="0" applyFont="1" applyFill="1" applyBorder="1" applyAlignment="1" applyProtection="1">
      <alignment horizontal="center" vertical="center" wrapText="1"/>
      <protection/>
    </xf>
    <xf numFmtId="0" fontId="10" fillId="2" borderId="19" xfId="0" applyFont="1" applyFill="1" applyBorder="1" applyAlignment="1" applyProtection="1">
      <alignment horizontal="justify" vertical="center" wrapText="1"/>
      <protection/>
    </xf>
    <xf numFmtId="0" fontId="10" fillId="2" borderId="20" xfId="0" applyFont="1" applyFill="1" applyBorder="1" applyAlignment="1" applyProtection="1">
      <alignment horizontal="justify" vertical="center" wrapText="1"/>
      <protection/>
    </xf>
    <xf numFmtId="0" fontId="2" fillId="2" borderId="0"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6" xfId="0" applyFont="1" applyFill="1" applyBorder="1" applyAlignment="1" applyProtection="1">
      <alignment horizontal="center" vertical="center" wrapText="1"/>
      <protection/>
    </xf>
    <xf numFmtId="172" fontId="2" fillId="2" borderId="1"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left" vertical="center" wrapText="1"/>
      <protection/>
    </xf>
    <xf numFmtId="0" fontId="2" fillId="2" borderId="22" xfId="0" applyFont="1" applyFill="1" applyBorder="1" applyAlignment="1" applyProtection="1">
      <alignment horizontal="left" vertical="center" wrapText="1"/>
      <protection/>
    </xf>
    <xf numFmtId="0" fontId="2" fillId="2" borderId="16"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10" fillId="2" borderId="21" xfId="0" applyFont="1" applyFill="1" applyBorder="1" applyAlignment="1" applyProtection="1">
      <alignment horizontal="justify" vertical="center" wrapText="1"/>
      <protection/>
    </xf>
    <xf numFmtId="0" fontId="2" fillId="2" borderId="21" xfId="0" applyFont="1" applyFill="1" applyBorder="1" applyAlignment="1" applyProtection="1">
      <alignment horizontal="right" vertical="center"/>
      <protection/>
    </xf>
    <xf numFmtId="0" fontId="2" fillId="2" borderId="20" xfId="0" applyFont="1" applyFill="1" applyBorder="1" applyAlignment="1" applyProtection="1">
      <alignment horizontal="right" vertical="center"/>
      <protection/>
    </xf>
    <xf numFmtId="0" fontId="2" fillId="2" borderId="1" xfId="0" applyFont="1" applyFill="1" applyBorder="1" applyAlignment="1" applyProtection="1">
      <alignment horizontal="right" vertical="center"/>
      <protection/>
    </xf>
    <xf numFmtId="0" fontId="2" fillId="2" borderId="1" xfId="0" applyFont="1" applyFill="1" applyBorder="1" applyAlignment="1" applyProtection="1">
      <alignment horizontal="left" vertical="center"/>
      <protection/>
    </xf>
    <xf numFmtId="0" fontId="2" fillId="2" borderId="24" xfId="0" applyFont="1" applyFill="1" applyBorder="1" applyAlignment="1" applyProtection="1">
      <alignment horizontal="left" vertical="center"/>
      <protection/>
    </xf>
    <xf numFmtId="0" fontId="5" fillId="0" borderId="25"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protection locked="0"/>
    </xf>
    <xf numFmtId="165" fontId="5" fillId="0" borderId="1" xfId="0" applyNumberFormat="1" applyFont="1" applyFill="1" applyBorder="1" applyAlignment="1" applyProtection="1">
      <alignment horizontal="left" vertical="center" wrapText="1"/>
      <protection locked="0"/>
    </xf>
    <xf numFmtId="0" fontId="5" fillId="0" borderId="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165" fontId="5" fillId="0" borderId="15" xfId="0" applyNumberFormat="1" applyFont="1" applyFill="1" applyBorder="1" applyAlignment="1" applyProtection="1">
      <alignment horizontal="left" vertical="center" wrapText="1"/>
      <protection locked="0"/>
    </xf>
    <xf numFmtId="9" fontId="5" fillId="0" borderId="6" xfId="0" applyNumberFormat="1" applyFont="1" applyFill="1" applyBorder="1" applyAlignment="1" applyProtection="1">
      <alignment horizontal="center" vertical="center" wrapText="1"/>
      <protection locked="0"/>
    </xf>
    <xf numFmtId="9" fontId="5" fillId="0" borderId="22" xfId="0" applyNumberFormat="1" applyFont="1" applyFill="1" applyBorder="1" applyAlignment="1" applyProtection="1">
      <alignment horizontal="center" vertical="center" wrapText="1"/>
      <protection locked="0"/>
    </xf>
    <xf numFmtId="9" fontId="5" fillId="0" borderId="24"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justify" vertical="center" wrapText="1"/>
      <protection locked="0"/>
    </xf>
    <xf numFmtId="0" fontId="5" fillId="0" borderId="22" xfId="0" applyFont="1" applyFill="1" applyBorder="1" applyAlignment="1" applyProtection="1">
      <alignment horizontal="justify" vertical="center" wrapText="1"/>
      <protection locked="0"/>
    </xf>
    <xf numFmtId="0" fontId="5" fillId="0" borderId="27" xfId="0" applyFont="1" applyFill="1" applyBorder="1" applyAlignment="1" applyProtection="1">
      <alignment horizontal="justify" vertical="center" wrapText="1"/>
      <protection locked="0"/>
    </xf>
    <xf numFmtId="9" fontId="5" fillId="0" borderId="6" xfId="0" applyNumberFormat="1"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172" fontId="5" fillId="0" borderId="6" xfId="0" applyNumberFormat="1" applyFont="1" applyFill="1" applyBorder="1" applyAlignment="1" applyProtection="1">
      <alignment horizontal="center" vertical="center"/>
      <protection/>
    </xf>
    <xf numFmtId="172" fontId="5" fillId="0" borderId="22" xfId="0" applyNumberFormat="1" applyFont="1" applyFill="1" applyBorder="1" applyAlignment="1" applyProtection="1">
      <alignment horizontal="center" vertical="center"/>
      <protection/>
    </xf>
    <xf numFmtId="172" fontId="5" fillId="0" borderId="27" xfId="0" applyNumberFormat="1"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9" fontId="0" fillId="0" borderId="6" xfId="0" applyNumberForma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9" fontId="5" fillId="0" borderId="6" xfId="0" applyNumberFormat="1"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5" fillId="0" borderId="6" xfId="0" applyFont="1" applyFill="1" applyBorder="1" applyAlignment="1" applyProtection="1">
      <alignment horizontal="justify" vertical="center"/>
      <protection/>
    </xf>
    <xf numFmtId="0" fontId="5" fillId="0" borderId="22" xfId="0" applyFont="1" applyFill="1" applyBorder="1" applyAlignment="1" applyProtection="1">
      <alignment horizontal="justify" vertical="center"/>
      <protection/>
    </xf>
    <xf numFmtId="0" fontId="5" fillId="0" borderId="24" xfId="0" applyFont="1" applyFill="1" applyBorder="1" applyAlignment="1" applyProtection="1">
      <alignment horizontal="justify" vertical="center"/>
      <protection/>
    </xf>
    <xf numFmtId="0" fontId="2" fillId="2" borderId="22" xfId="0" applyFont="1" applyFill="1" applyBorder="1" applyAlignment="1" applyProtection="1">
      <alignment horizontal="center" vertical="center" wrapText="1"/>
      <protection/>
    </xf>
    <xf numFmtId="172" fontId="2" fillId="2" borderId="6" xfId="0" applyNumberFormat="1" applyFont="1" applyFill="1" applyBorder="1" applyAlignment="1" applyProtection="1">
      <alignment horizontal="center" vertical="center" wrapText="1"/>
      <protection/>
    </xf>
    <xf numFmtId="0" fontId="2" fillId="2" borderId="16"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9" fontId="8" fillId="0" borderId="6" xfId="0" applyNumberFormat="1" applyFont="1" applyFill="1" applyBorder="1" applyAlignment="1" applyProtection="1">
      <alignment horizontal="center" vertical="center"/>
      <protection/>
    </xf>
    <xf numFmtId="9" fontId="8" fillId="0" borderId="22" xfId="0" applyNumberFormat="1" applyFont="1" applyFill="1" applyBorder="1" applyAlignment="1" applyProtection="1">
      <alignment horizontal="center" vertical="center"/>
      <protection/>
    </xf>
    <xf numFmtId="9" fontId="8" fillId="0" borderId="24" xfId="0" applyNumberFormat="1" applyFont="1" applyFill="1" applyBorder="1" applyAlignment="1" applyProtection="1">
      <alignment horizontal="center" vertical="center"/>
      <protection/>
    </xf>
    <xf numFmtId="9" fontId="8" fillId="0" borderId="6" xfId="0" applyNumberFormat="1" applyFont="1" applyFill="1" applyBorder="1" applyAlignment="1" applyProtection="1">
      <alignment horizontal="center" vertical="center"/>
      <protection locked="0"/>
    </xf>
    <xf numFmtId="9" fontId="8" fillId="0" borderId="22" xfId="0" applyNumberFormat="1" applyFont="1" applyFill="1" applyBorder="1" applyAlignment="1" applyProtection="1">
      <alignment horizontal="center" vertical="center"/>
      <protection locked="0"/>
    </xf>
    <xf numFmtId="9" fontId="8" fillId="0" borderId="27" xfId="0" applyNumberFormat="1" applyFont="1" applyFill="1" applyBorder="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8"/>
  <sheetViews>
    <sheetView tabSelected="1" zoomScale="75" zoomScaleNormal="75" workbookViewId="0" topLeftCell="A1">
      <selection activeCell="Z1" sqref="Z1"/>
    </sheetView>
  </sheetViews>
  <sheetFormatPr defaultColWidth="11.421875" defaultRowHeight="12.75"/>
  <cols>
    <col min="1" max="1" width="16.140625" style="47" customWidth="1"/>
    <col min="2" max="2" width="7.57421875" style="47" customWidth="1"/>
    <col min="3" max="4" width="11.421875" style="47" customWidth="1"/>
    <col min="5" max="5" width="13.140625" style="47" customWidth="1"/>
    <col min="6" max="6" width="8.00390625" style="47" customWidth="1"/>
    <col min="7" max="7" width="10.57421875" style="47" customWidth="1"/>
    <col min="8" max="8" width="11.421875" style="47" customWidth="1"/>
    <col min="9" max="9" width="7.7109375" style="47" customWidth="1"/>
    <col min="10" max="10" width="7.8515625" style="47" customWidth="1"/>
    <col min="11" max="11" width="8.57421875" style="47" hidden="1" customWidth="1"/>
    <col min="12" max="12" width="8.8515625" style="47" customWidth="1"/>
    <col min="13" max="13" width="8.8515625" style="47" hidden="1" customWidth="1"/>
    <col min="14" max="14" width="9.28125" style="47" hidden="1" customWidth="1"/>
    <col min="15" max="15" width="11.28125" style="47" customWidth="1"/>
    <col min="16" max="16" width="8.7109375" style="47" hidden="1" customWidth="1"/>
    <col min="17" max="18" width="9.140625" style="47" hidden="1" customWidth="1"/>
    <col min="19" max="19" width="7.8515625" style="47" hidden="1" customWidth="1"/>
    <col min="20" max="20" width="8.57421875" style="47" hidden="1" customWidth="1"/>
    <col min="21" max="21" width="9.421875" style="47" hidden="1" customWidth="1"/>
    <col min="22" max="22" width="8.8515625" style="47" hidden="1" customWidth="1"/>
    <col min="23" max="23" width="9.00390625" style="47" hidden="1" customWidth="1"/>
    <col min="24" max="25" width="11.421875" style="47" hidden="1" customWidth="1"/>
    <col min="26" max="26" width="40.28125" style="47" customWidth="1"/>
    <col min="27" max="27" width="12.7109375" style="47" customWidth="1"/>
    <col min="28" max="28" width="10.421875" style="47" customWidth="1"/>
    <col min="29" max="29" width="12.28125" style="47" customWidth="1"/>
    <col min="30" max="30" width="14.28125" style="47" customWidth="1"/>
    <col min="31" max="32" width="11.421875" style="47" customWidth="1"/>
    <col min="33" max="33" width="12.140625" style="47" customWidth="1"/>
    <col min="34" max="37" width="0" style="47" hidden="1" customWidth="1"/>
    <col min="38" max="38" width="31.57421875" style="47" customWidth="1"/>
    <col min="39" max="16384" width="11.421875" style="47" customWidth="1"/>
  </cols>
  <sheetData>
    <row r="1" spans="1:38" ht="15.75">
      <c r="A1" s="35" t="s">
        <v>0</v>
      </c>
      <c r="B1" s="36"/>
      <c r="C1" s="37"/>
      <c r="D1" s="35"/>
      <c r="E1" s="35"/>
      <c r="F1" s="38"/>
      <c r="G1" s="38"/>
      <c r="H1" s="35"/>
      <c r="I1" s="39"/>
      <c r="J1" s="39"/>
      <c r="K1" s="37"/>
      <c r="L1" s="37"/>
      <c r="M1" s="40"/>
      <c r="N1" s="40"/>
      <c r="O1" s="41"/>
      <c r="P1" s="42"/>
      <c r="Q1" s="37"/>
      <c r="R1" s="37"/>
      <c r="S1" s="37"/>
      <c r="T1" s="37"/>
      <c r="U1" s="37"/>
      <c r="V1" s="37"/>
      <c r="W1" s="37"/>
      <c r="X1" s="37"/>
      <c r="Y1" s="37"/>
      <c r="Z1" s="43"/>
      <c r="AA1" s="43"/>
      <c r="AB1" s="43"/>
      <c r="AC1" s="43"/>
      <c r="AD1" s="44"/>
      <c r="AE1" s="38"/>
      <c r="AF1" s="38"/>
      <c r="AG1" s="38"/>
      <c r="AH1" s="45"/>
      <c r="AI1" s="46"/>
      <c r="AJ1" s="46"/>
      <c r="AK1" s="46"/>
      <c r="AL1" s="46"/>
    </row>
    <row r="2" spans="1:38" ht="15.75">
      <c r="A2" s="35" t="s">
        <v>1</v>
      </c>
      <c r="B2" s="36"/>
      <c r="C2" s="37"/>
      <c r="D2" s="35"/>
      <c r="E2" s="35"/>
      <c r="F2" s="38"/>
      <c r="G2" s="38"/>
      <c r="H2" s="35"/>
      <c r="I2" s="39"/>
      <c r="J2" s="39"/>
      <c r="K2" s="37"/>
      <c r="L2" s="37"/>
      <c r="M2" s="40"/>
      <c r="N2" s="40"/>
      <c r="O2" s="41"/>
      <c r="P2" s="42"/>
      <c r="Q2" s="37"/>
      <c r="R2" s="37"/>
      <c r="S2" s="37"/>
      <c r="T2" s="37"/>
      <c r="U2" s="37"/>
      <c r="V2" s="37"/>
      <c r="W2" s="37"/>
      <c r="X2" s="37"/>
      <c r="Y2" s="37"/>
      <c r="Z2" s="43"/>
      <c r="AA2" s="43"/>
      <c r="AB2" s="43"/>
      <c r="AC2" s="43"/>
      <c r="AD2" s="44"/>
      <c r="AE2" s="38"/>
      <c r="AF2" s="38"/>
      <c r="AG2" s="38"/>
      <c r="AH2" s="45"/>
      <c r="AI2" s="46"/>
      <c r="AJ2" s="46"/>
      <c r="AK2" s="46"/>
      <c r="AL2" s="46"/>
    </row>
    <row r="3" spans="1:38" ht="15.75">
      <c r="A3" s="44" t="s">
        <v>2</v>
      </c>
      <c r="B3" s="48"/>
      <c r="C3" s="49"/>
      <c r="D3" s="44"/>
      <c r="E3" s="44"/>
      <c r="F3" s="38"/>
      <c r="G3" s="38"/>
      <c r="H3" s="44"/>
      <c r="I3" s="39"/>
      <c r="J3" s="39"/>
      <c r="K3" s="49"/>
      <c r="L3" s="49"/>
      <c r="M3" s="40"/>
      <c r="N3" s="40"/>
      <c r="O3" s="41"/>
      <c r="P3" s="42"/>
      <c r="Q3" s="49"/>
      <c r="R3" s="49"/>
      <c r="S3" s="49"/>
      <c r="T3" s="49"/>
      <c r="U3" s="49"/>
      <c r="V3" s="49"/>
      <c r="W3" s="49"/>
      <c r="X3" s="49"/>
      <c r="Y3" s="49"/>
      <c r="Z3" s="43"/>
      <c r="AA3" s="43"/>
      <c r="AB3" s="43"/>
      <c r="AC3" s="43"/>
      <c r="AD3" s="44"/>
      <c r="AE3" s="38"/>
      <c r="AF3" s="38"/>
      <c r="AG3" s="38"/>
      <c r="AH3" s="45"/>
      <c r="AI3" s="46"/>
      <c r="AJ3" s="46"/>
      <c r="AK3" s="46"/>
      <c r="AL3" s="46"/>
    </row>
    <row r="4" spans="1:38" ht="12.75">
      <c r="A4" s="136"/>
      <c r="B4" s="136"/>
      <c r="C4" s="136"/>
      <c r="D4" s="136"/>
      <c r="E4" s="136"/>
      <c r="F4" s="136"/>
      <c r="G4" s="136"/>
      <c r="H4" s="136"/>
      <c r="I4" s="136"/>
      <c r="J4" s="136"/>
      <c r="K4" s="136"/>
      <c r="L4" s="136"/>
      <c r="M4" s="136"/>
      <c r="N4" s="136"/>
      <c r="O4" s="136"/>
      <c r="P4" s="136"/>
      <c r="Q4" s="136"/>
      <c r="R4" s="136"/>
      <c r="S4" s="136"/>
      <c r="T4" s="136"/>
      <c r="U4" s="136"/>
      <c r="V4" s="51"/>
      <c r="W4" s="51"/>
      <c r="X4" s="51"/>
      <c r="Y4" s="51"/>
      <c r="Z4" s="52"/>
      <c r="AA4" s="52"/>
      <c r="AB4" s="52"/>
      <c r="AC4" s="52"/>
      <c r="AD4" s="50"/>
      <c r="AE4" s="53"/>
      <c r="AF4" s="53"/>
      <c r="AG4" s="53"/>
      <c r="AH4" s="54"/>
      <c r="AI4" s="55"/>
      <c r="AJ4" s="55"/>
      <c r="AK4" s="55"/>
      <c r="AL4" s="55"/>
    </row>
    <row r="5" spans="1:38" ht="90">
      <c r="A5" s="164" t="s">
        <v>3</v>
      </c>
      <c r="B5" s="165"/>
      <c r="C5" s="1" t="s">
        <v>4</v>
      </c>
      <c r="D5" s="1" t="s">
        <v>5</v>
      </c>
      <c r="E5" s="51"/>
      <c r="F5" s="53"/>
      <c r="G5" s="53"/>
      <c r="H5" s="50"/>
      <c r="I5" s="56"/>
      <c r="J5" s="56"/>
      <c r="K5" s="51"/>
      <c r="L5" s="51"/>
      <c r="M5" s="57"/>
      <c r="N5" s="57"/>
      <c r="O5" s="58"/>
      <c r="P5" s="59"/>
      <c r="Q5" s="51"/>
      <c r="R5" s="51"/>
      <c r="S5" s="51"/>
      <c r="T5" s="51"/>
      <c r="U5" s="51"/>
      <c r="V5" s="51"/>
      <c r="W5" s="51"/>
      <c r="X5" s="51"/>
      <c r="Y5" s="51"/>
      <c r="Z5" s="52"/>
      <c r="AA5" s="52"/>
      <c r="AB5" s="52"/>
      <c r="AC5" s="52"/>
      <c r="AD5" s="50"/>
      <c r="AE5" s="53"/>
      <c r="AF5" s="53"/>
      <c r="AG5" s="53"/>
      <c r="AH5" s="54"/>
      <c r="AI5" s="55"/>
      <c r="AJ5" s="55"/>
      <c r="AK5" s="55"/>
      <c r="AL5" s="55"/>
    </row>
    <row r="6" spans="1:38" ht="12.75">
      <c r="A6" s="166" t="s">
        <v>159</v>
      </c>
      <c r="B6" s="166"/>
      <c r="C6" s="2">
        <v>38353</v>
      </c>
      <c r="D6" s="2">
        <v>38717</v>
      </c>
      <c r="E6" s="50"/>
      <c r="F6" s="53"/>
      <c r="G6" s="53"/>
      <c r="H6" s="50"/>
      <c r="I6" s="56"/>
      <c r="J6" s="56"/>
      <c r="K6" s="51"/>
      <c r="L6" s="51"/>
      <c r="M6" s="60"/>
      <c r="N6" s="60"/>
      <c r="O6" s="61"/>
      <c r="P6" s="59"/>
      <c r="Q6" s="51"/>
      <c r="R6" s="51"/>
      <c r="S6" s="51"/>
      <c r="T6" s="51"/>
      <c r="U6" s="51"/>
      <c r="V6" s="51"/>
      <c r="W6" s="51"/>
      <c r="X6" s="51"/>
      <c r="Y6" s="51"/>
      <c r="Z6" s="52"/>
      <c r="AA6" s="52"/>
      <c r="AB6" s="52"/>
      <c r="AC6" s="52"/>
      <c r="AD6" s="50"/>
      <c r="AE6" s="53"/>
      <c r="AF6" s="53"/>
      <c r="AG6" s="53"/>
      <c r="AH6" s="54"/>
      <c r="AI6" s="55"/>
      <c r="AJ6" s="55"/>
      <c r="AK6" s="55"/>
      <c r="AL6" s="55"/>
    </row>
    <row r="7" spans="1:38" ht="12.75">
      <c r="A7" s="167"/>
      <c r="B7" s="167"/>
      <c r="C7" s="167"/>
      <c r="D7" s="167"/>
      <c r="E7" s="168"/>
      <c r="F7" s="168"/>
      <c r="G7" s="168"/>
      <c r="H7" s="168"/>
      <c r="I7" s="168"/>
      <c r="J7" s="168"/>
      <c r="K7" s="168"/>
      <c r="L7" s="168"/>
      <c r="M7" s="168"/>
      <c r="N7" s="168"/>
      <c r="O7" s="168"/>
      <c r="P7" s="168"/>
      <c r="Q7" s="3"/>
      <c r="R7" s="3"/>
      <c r="S7" s="3"/>
      <c r="T7" s="3"/>
      <c r="U7" s="3"/>
      <c r="V7" s="3"/>
      <c r="W7" s="3"/>
      <c r="X7" s="3"/>
      <c r="Y7" s="3"/>
      <c r="Z7" s="52"/>
      <c r="AA7" s="52"/>
      <c r="AB7" s="52"/>
      <c r="AC7" s="52"/>
      <c r="AD7" s="50"/>
      <c r="AE7" s="53"/>
      <c r="AF7" s="53"/>
      <c r="AG7" s="53"/>
      <c r="AH7" s="54"/>
      <c r="AI7" s="4"/>
      <c r="AJ7" s="4"/>
      <c r="AK7" s="4"/>
      <c r="AL7" s="4"/>
    </row>
    <row r="8" spans="1:38" ht="12.75">
      <c r="A8" s="5"/>
      <c r="B8" s="150" t="s">
        <v>6</v>
      </c>
      <c r="C8" s="150"/>
      <c r="D8" s="150"/>
      <c r="E8" s="150"/>
      <c r="F8" s="150"/>
      <c r="G8" s="150"/>
      <c r="H8" s="150"/>
      <c r="I8" s="150"/>
      <c r="J8" s="150"/>
      <c r="K8" s="150"/>
      <c r="L8" s="92"/>
      <c r="M8" s="158"/>
      <c r="N8" s="158"/>
      <c r="O8" s="158"/>
      <c r="P8" s="158"/>
      <c r="Q8" s="158"/>
      <c r="R8" s="158"/>
      <c r="S8" s="158"/>
      <c r="T8" s="158"/>
      <c r="U8" s="158"/>
      <c r="V8" s="158"/>
      <c r="W8" s="158"/>
      <c r="X8" s="158"/>
      <c r="Y8" s="159"/>
      <c r="Z8" s="148" t="s">
        <v>7</v>
      </c>
      <c r="AA8" s="144" t="s">
        <v>8</v>
      </c>
      <c r="AB8" s="211" t="s">
        <v>218</v>
      </c>
      <c r="AC8" s="212"/>
      <c r="AD8" s="157" t="s">
        <v>9</v>
      </c>
      <c r="AE8" s="158"/>
      <c r="AF8" s="158"/>
      <c r="AG8" s="6"/>
      <c r="AH8" s="7"/>
      <c r="AI8" s="8"/>
      <c r="AJ8" s="8"/>
      <c r="AK8" s="9"/>
      <c r="AL8" s="148" t="s">
        <v>10</v>
      </c>
    </row>
    <row r="9" spans="1:38" ht="12.75">
      <c r="A9" s="150" t="s">
        <v>11</v>
      </c>
      <c r="B9" s="152" t="s">
        <v>12</v>
      </c>
      <c r="C9" s="150" t="s">
        <v>13</v>
      </c>
      <c r="D9" s="150" t="s">
        <v>14</v>
      </c>
      <c r="E9" s="150" t="s">
        <v>15</v>
      </c>
      <c r="F9" s="154" t="s">
        <v>16</v>
      </c>
      <c r="G9" s="154"/>
      <c r="H9" s="155" t="s">
        <v>17</v>
      </c>
      <c r="I9" s="157" t="s">
        <v>18</v>
      </c>
      <c r="J9" s="158"/>
      <c r="K9" s="159"/>
      <c r="L9" s="94"/>
      <c r="M9" s="143"/>
      <c r="N9" s="143"/>
      <c r="O9" s="161"/>
      <c r="P9" s="161"/>
      <c r="Q9" s="161"/>
      <c r="R9" s="161"/>
      <c r="S9" s="161"/>
      <c r="T9" s="161"/>
      <c r="U9" s="161"/>
      <c r="V9" s="161"/>
      <c r="W9" s="161"/>
      <c r="X9" s="161"/>
      <c r="Y9" s="162"/>
      <c r="Z9" s="148"/>
      <c r="AA9" s="144"/>
      <c r="AB9" s="213"/>
      <c r="AC9" s="214"/>
      <c r="AD9" s="160"/>
      <c r="AE9" s="161"/>
      <c r="AF9" s="161"/>
      <c r="AG9" s="10"/>
      <c r="AH9" s="11"/>
      <c r="AI9" s="12"/>
      <c r="AJ9" s="12"/>
      <c r="AK9" s="13"/>
      <c r="AL9" s="148"/>
    </row>
    <row r="10" spans="1:38" ht="57" customHeight="1">
      <c r="A10" s="150"/>
      <c r="B10" s="152"/>
      <c r="C10" s="150"/>
      <c r="D10" s="150"/>
      <c r="E10" s="150"/>
      <c r="F10" s="154"/>
      <c r="G10" s="154"/>
      <c r="H10" s="156"/>
      <c r="I10" s="160"/>
      <c r="J10" s="161"/>
      <c r="K10" s="162"/>
      <c r="L10" s="163" t="s">
        <v>160</v>
      </c>
      <c r="M10" s="141"/>
      <c r="N10" s="142"/>
      <c r="O10" s="163" t="s">
        <v>19</v>
      </c>
      <c r="P10" s="141"/>
      <c r="Q10" s="150" t="s">
        <v>20</v>
      </c>
      <c r="R10" s="150"/>
      <c r="S10" s="150"/>
      <c r="T10" s="146" t="s">
        <v>21</v>
      </c>
      <c r="U10" s="139"/>
      <c r="V10" s="140"/>
      <c r="W10" s="146" t="s">
        <v>22</v>
      </c>
      <c r="X10" s="139"/>
      <c r="Y10" s="140"/>
      <c r="Z10" s="148"/>
      <c r="AA10" s="144"/>
      <c r="AB10" s="149" t="s">
        <v>219</v>
      </c>
      <c r="AC10" s="149" t="s">
        <v>219</v>
      </c>
      <c r="AD10" s="151" t="s">
        <v>23</v>
      </c>
      <c r="AE10" s="154" t="s">
        <v>24</v>
      </c>
      <c r="AF10" s="154" t="s">
        <v>25</v>
      </c>
      <c r="AG10" s="97" t="s">
        <v>26</v>
      </c>
      <c r="AH10" s="98"/>
      <c r="AI10" s="147" t="s">
        <v>27</v>
      </c>
      <c r="AJ10" s="147"/>
      <c r="AK10" s="147"/>
      <c r="AL10" s="148"/>
    </row>
    <row r="11" spans="1:38" ht="192" thickBot="1">
      <c r="A11" s="151"/>
      <c r="B11" s="153"/>
      <c r="C11" s="151"/>
      <c r="D11" s="151"/>
      <c r="E11" s="151"/>
      <c r="F11" s="14" t="s">
        <v>28</v>
      </c>
      <c r="G11" s="14" t="s">
        <v>29</v>
      </c>
      <c r="H11" s="156"/>
      <c r="I11" s="15" t="s">
        <v>30</v>
      </c>
      <c r="J11" s="15" t="s">
        <v>31</v>
      </c>
      <c r="K11" s="16" t="s">
        <v>32</v>
      </c>
      <c r="L11" s="95" t="s">
        <v>156</v>
      </c>
      <c r="M11" s="95" t="s">
        <v>33</v>
      </c>
      <c r="N11" s="95" t="s">
        <v>34</v>
      </c>
      <c r="O11" s="93" t="s">
        <v>157</v>
      </c>
      <c r="P11" s="96" t="s">
        <v>35</v>
      </c>
      <c r="Q11" s="16" t="s">
        <v>36</v>
      </c>
      <c r="R11" s="16" t="s">
        <v>37</v>
      </c>
      <c r="S11" s="16" t="s">
        <v>38</v>
      </c>
      <c r="T11" s="16" t="s">
        <v>39</v>
      </c>
      <c r="U11" s="16" t="s">
        <v>40</v>
      </c>
      <c r="V11" s="16" t="s">
        <v>41</v>
      </c>
      <c r="W11" s="16" t="s">
        <v>42</v>
      </c>
      <c r="X11" s="16" t="s">
        <v>43</v>
      </c>
      <c r="Y11" s="16" t="s">
        <v>44</v>
      </c>
      <c r="Z11" s="149"/>
      <c r="AA11" s="145"/>
      <c r="AB11" s="215"/>
      <c r="AC11" s="215"/>
      <c r="AD11" s="209"/>
      <c r="AE11" s="210"/>
      <c r="AF11" s="210"/>
      <c r="AG11" s="99" t="s">
        <v>158</v>
      </c>
      <c r="AH11" s="100" t="s">
        <v>45</v>
      </c>
      <c r="AI11" s="19" t="s">
        <v>46</v>
      </c>
      <c r="AJ11" s="19" t="s">
        <v>47</v>
      </c>
      <c r="AK11" s="19" t="s">
        <v>48</v>
      </c>
      <c r="AL11" s="149"/>
    </row>
    <row r="12" spans="1:38" ht="13.5" thickBot="1">
      <c r="A12" s="17" t="s">
        <v>50</v>
      </c>
      <c r="B12" s="18"/>
      <c r="C12" s="18"/>
      <c r="D12" s="18"/>
      <c r="E12" s="18"/>
      <c r="F12" s="18"/>
      <c r="G12" s="18"/>
      <c r="H12" s="18"/>
      <c r="I12" s="18"/>
      <c r="J12" s="62"/>
      <c r="K12" s="63"/>
      <c r="L12" s="63"/>
      <c r="M12" s="64"/>
      <c r="N12" s="64"/>
      <c r="O12" s="65"/>
      <c r="P12" s="66"/>
      <c r="Q12" s="63"/>
      <c r="R12" s="63"/>
      <c r="S12" s="63"/>
      <c r="T12" s="63"/>
      <c r="U12" s="63"/>
      <c r="V12" s="63"/>
      <c r="W12" s="63"/>
      <c r="X12" s="63"/>
      <c r="Y12" s="63"/>
      <c r="Z12" s="67"/>
      <c r="AA12" s="67"/>
      <c r="AB12" s="67"/>
      <c r="AC12" s="67"/>
      <c r="AD12" s="68"/>
      <c r="AE12" s="69"/>
      <c r="AF12" s="69"/>
      <c r="AG12" s="69"/>
      <c r="AH12" s="70"/>
      <c r="AI12" s="71"/>
      <c r="AJ12" s="71"/>
      <c r="AK12" s="71"/>
      <c r="AL12" s="72"/>
    </row>
    <row r="13" spans="1:38" ht="13.5" thickBot="1">
      <c r="A13" s="73" t="s">
        <v>49</v>
      </c>
      <c r="B13" s="20"/>
      <c r="C13" s="20"/>
      <c r="D13" s="20"/>
      <c r="E13" s="20"/>
      <c r="F13" s="20"/>
      <c r="G13" s="20"/>
      <c r="H13" s="20"/>
      <c r="I13" s="20"/>
      <c r="J13" s="74"/>
      <c r="K13" s="75"/>
      <c r="L13" s="75"/>
      <c r="M13" s="76"/>
      <c r="N13" s="76"/>
      <c r="O13" s="77"/>
      <c r="P13" s="78"/>
      <c r="Q13" s="75"/>
      <c r="R13" s="75"/>
      <c r="S13" s="75"/>
      <c r="T13" s="75"/>
      <c r="U13" s="75"/>
      <c r="V13" s="75"/>
      <c r="W13" s="75"/>
      <c r="X13" s="75"/>
      <c r="Y13" s="75"/>
      <c r="Z13" s="79"/>
      <c r="AA13" s="79"/>
      <c r="AB13" s="79"/>
      <c r="AC13" s="79"/>
      <c r="AD13" s="80"/>
      <c r="AE13" s="81"/>
      <c r="AF13" s="81"/>
      <c r="AG13" s="81"/>
      <c r="AH13" s="82"/>
      <c r="AI13" s="83"/>
      <c r="AJ13" s="83"/>
      <c r="AK13" s="83"/>
      <c r="AL13" s="84"/>
    </row>
    <row r="14" spans="1:38" ht="56.25">
      <c r="A14" s="169" t="s">
        <v>85</v>
      </c>
      <c r="B14" s="171" t="s">
        <v>86</v>
      </c>
      <c r="C14" s="171" t="s">
        <v>87</v>
      </c>
      <c r="D14" s="171" t="s">
        <v>88</v>
      </c>
      <c r="E14" s="171" t="s">
        <v>184</v>
      </c>
      <c r="F14" s="173" t="s">
        <v>52</v>
      </c>
      <c r="G14" s="173" t="s">
        <v>53</v>
      </c>
      <c r="H14" s="27" t="s">
        <v>89</v>
      </c>
      <c r="I14" s="28" t="s">
        <v>90</v>
      </c>
      <c r="J14" s="27" t="s">
        <v>91</v>
      </c>
      <c r="K14" s="27" t="s">
        <v>161</v>
      </c>
      <c r="L14" s="28">
        <v>20</v>
      </c>
      <c r="M14" s="101"/>
      <c r="N14" s="101"/>
      <c r="O14" s="102">
        <v>38686</v>
      </c>
      <c r="P14" s="103"/>
      <c r="Q14" s="85"/>
      <c r="R14" s="85"/>
      <c r="S14" s="85"/>
      <c r="T14" s="85"/>
      <c r="U14" s="85"/>
      <c r="V14" s="85"/>
      <c r="W14" s="85"/>
      <c r="X14" s="85"/>
      <c r="Y14" s="85"/>
      <c r="Z14" s="104" t="s">
        <v>189</v>
      </c>
      <c r="AA14" s="105"/>
      <c r="AB14" s="137">
        <v>1</v>
      </c>
      <c r="AC14" s="137">
        <f>20/15</f>
        <v>1.3333333333333333</v>
      </c>
      <c r="AD14" s="21" t="s">
        <v>51</v>
      </c>
      <c r="AE14" s="22" t="s">
        <v>52</v>
      </c>
      <c r="AF14" s="22" t="s">
        <v>53</v>
      </c>
      <c r="AG14" s="106">
        <v>38701</v>
      </c>
      <c r="AH14" s="107"/>
      <c r="AI14" s="108"/>
      <c r="AJ14" s="108"/>
      <c r="AK14" s="108"/>
      <c r="AL14" s="109" t="s">
        <v>190</v>
      </c>
    </row>
    <row r="15" spans="1:38" ht="78.75">
      <c r="A15" s="170"/>
      <c r="B15" s="172"/>
      <c r="C15" s="172"/>
      <c r="D15" s="172"/>
      <c r="E15" s="172"/>
      <c r="F15" s="174"/>
      <c r="G15" s="174"/>
      <c r="H15" s="30" t="s">
        <v>92</v>
      </c>
      <c r="I15" s="30" t="s">
        <v>93</v>
      </c>
      <c r="J15" s="31"/>
      <c r="K15" s="86"/>
      <c r="L15" s="110">
        <v>22</v>
      </c>
      <c r="M15" s="111"/>
      <c r="N15" s="111"/>
      <c r="O15" s="112">
        <v>38533</v>
      </c>
      <c r="P15" s="113"/>
      <c r="Q15" s="88"/>
      <c r="R15" s="88"/>
      <c r="S15" s="88"/>
      <c r="T15" s="88"/>
      <c r="U15" s="88"/>
      <c r="V15" s="88"/>
      <c r="W15" s="88"/>
      <c r="X15" s="88"/>
      <c r="Y15" s="88"/>
      <c r="Z15" s="33" t="s">
        <v>191</v>
      </c>
      <c r="AA15" s="114"/>
      <c r="AB15" s="138">
        <v>1</v>
      </c>
      <c r="AC15" s="138">
        <v>1</v>
      </c>
      <c r="AD15" s="25" t="s">
        <v>54</v>
      </c>
      <c r="AE15" s="115" t="s">
        <v>52</v>
      </c>
      <c r="AF15" s="115" t="s">
        <v>55</v>
      </c>
      <c r="AG15" s="116">
        <v>38533</v>
      </c>
      <c r="AH15" s="117"/>
      <c r="AI15" s="118"/>
      <c r="AJ15" s="118"/>
      <c r="AK15" s="118"/>
      <c r="AL15" s="120" t="s">
        <v>192</v>
      </c>
    </row>
    <row r="16" spans="1:38" ht="33.75">
      <c r="A16" s="170"/>
      <c r="B16" s="172"/>
      <c r="C16" s="172"/>
      <c r="D16" s="172"/>
      <c r="E16" s="172"/>
      <c r="F16" s="174"/>
      <c r="G16" s="174"/>
      <c r="H16" s="30" t="s">
        <v>94</v>
      </c>
      <c r="I16" s="31" t="s">
        <v>90</v>
      </c>
      <c r="J16" s="30" t="s">
        <v>95</v>
      </c>
      <c r="K16" s="86">
        <v>22</v>
      </c>
      <c r="L16" s="110">
        <v>22</v>
      </c>
      <c r="M16" s="111"/>
      <c r="N16" s="111"/>
      <c r="O16" s="112">
        <v>38686</v>
      </c>
      <c r="P16" s="113"/>
      <c r="Q16" s="88"/>
      <c r="R16" s="88"/>
      <c r="S16" s="88"/>
      <c r="T16" s="88"/>
      <c r="U16" s="88"/>
      <c r="V16" s="88"/>
      <c r="W16" s="88"/>
      <c r="X16" s="88"/>
      <c r="Y16" s="88"/>
      <c r="Z16" s="33" t="s">
        <v>217</v>
      </c>
      <c r="AA16" s="114"/>
      <c r="AB16" s="138">
        <v>1</v>
      </c>
      <c r="AC16" s="138">
        <f>22/16</f>
        <v>1.375</v>
      </c>
      <c r="AD16" s="25" t="s">
        <v>56</v>
      </c>
      <c r="AE16" s="115" t="s">
        <v>52</v>
      </c>
      <c r="AF16" s="115" t="s">
        <v>53</v>
      </c>
      <c r="AG16" s="116">
        <v>38686</v>
      </c>
      <c r="AH16" s="117"/>
      <c r="AI16" s="118"/>
      <c r="AJ16" s="118"/>
      <c r="AK16" s="118"/>
      <c r="AL16" s="33" t="s">
        <v>193</v>
      </c>
    </row>
    <row r="17" spans="1:38" ht="78.75">
      <c r="A17" s="32" t="s">
        <v>85</v>
      </c>
      <c r="B17" s="30" t="s">
        <v>96</v>
      </c>
      <c r="C17" s="30" t="s">
        <v>97</v>
      </c>
      <c r="D17" s="30" t="s">
        <v>98</v>
      </c>
      <c r="E17" s="30" t="s">
        <v>99</v>
      </c>
      <c r="F17" s="31" t="s">
        <v>52</v>
      </c>
      <c r="G17" s="31" t="s">
        <v>53</v>
      </c>
      <c r="H17" s="30" t="s">
        <v>100</v>
      </c>
      <c r="I17" s="30" t="s">
        <v>101</v>
      </c>
      <c r="J17" s="30" t="s">
        <v>102</v>
      </c>
      <c r="K17" s="30" t="s">
        <v>162</v>
      </c>
      <c r="L17" s="110">
        <v>22</v>
      </c>
      <c r="M17" s="111"/>
      <c r="N17" s="111"/>
      <c r="O17" s="112">
        <v>38686</v>
      </c>
      <c r="P17" s="113"/>
      <c r="Q17" s="88"/>
      <c r="R17" s="88"/>
      <c r="S17" s="88"/>
      <c r="T17" s="88"/>
      <c r="U17" s="88"/>
      <c r="V17" s="88"/>
      <c r="W17" s="88"/>
      <c r="X17" s="88"/>
      <c r="Y17" s="88"/>
      <c r="Z17" s="33" t="s">
        <v>194</v>
      </c>
      <c r="AA17" s="114"/>
      <c r="AB17" s="138">
        <v>1</v>
      </c>
      <c r="AC17" s="138">
        <v>1</v>
      </c>
      <c r="AD17" s="26" t="s">
        <v>57</v>
      </c>
      <c r="AE17" s="115" t="s">
        <v>52</v>
      </c>
      <c r="AF17" s="115" t="s">
        <v>53</v>
      </c>
      <c r="AG17" s="116">
        <v>38686</v>
      </c>
      <c r="AH17" s="117"/>
      <c r="AI17" s="118"/>
      <c r="AJ17" s="118"/>
      <c r="AK17" s="118"/>
      <c r="AL17" s="119" t="s">
        <v>163</v>
      </c>
    </row>
    <row r="18" spans="1:38" ht="56.25">
      <c r="A18" s="170" t="s">
        <v>85</v>
      </c>
      <c r="B18" s="172" t="s">
        <v>103</v>
      </c>
      <c r="C18" s="172" t="s">
        <v>104</v>
      </c>
      <c r="D18" s="172" t="s">
        <v>105</v>
      </c>
      <c r="E18" s="172" t="s">
        <v>99</v>
      </c>
      <c r="F18" s="174" t="s">
        <v>52</v>
      </c>
      <c r="G18" s="174" t="s">
        <v>53</v>
      </c>
      <c r="H18" s="30" t="s">
        <v>106</v>
      </c>
      <c r="I18" s="31" t="s">
        <v>90</v>
      </c>
      <c r="J18" s="31" t="s">
        <v>107</v>
      </c>
      <c r="K18" s="31">
        <v>4</v>
      </c>
      <c r="L18" s="110">
        <v>4</v>
      </c>
      <c r="M18" s="111"/>
      <c r="N18" s="111"/>
      <c r="O18" s="112">
        <v>38686</v>
      </c>
      <c r="P18" s="113"/>
      <c r="Q18" s="88"/>
      <c r="R18" s="88"/>
      <c r="S18" s="88"/>
      <c r="T18" s="88"/>
      <c r="U18" s="88"/>
      <c r="V18" s="88"/>
      <c r="W18" s="88"/>
      <c r="X18" s="88"/>
      <c r="Y18" s="88"/>
      <c r="Z18" s="33" t="s">
        <v>195</v>
      </c>
      <c r="AA18" s="114"/>
      <c r="AB18" s="138">
        <v>1</v>
      </c>
      <c r="AC18" s="138">
        <f>4/6</f>
        <v>0.6666666666666666</v>
      </c>
      <c r="AD18" s="25" t="s">
        <v>58</v>
      </c>
      <c r="AE18" s="115" t="s">
        <v>52</v>
      </c>
      <c r="AF18" s="115" t="s">
        <v>53</v>
      </c>
      <c r="AG18" s="116">
        <v>38686</v>
      </c>
      <c r="AH18" s="117"/>
      <c r="AI18" s="118"/>
      <c r="AJ18" s="118"/>
      <c r="AK18" s="118"/>
      <c r="AL18" s="33" t="s">
        <v>182</v>
      </c>
    </row>
    <row r="19" spans="1:38" ht="67.5">
      <c r="A19" s="170"/>
      <c r="B19" s="172"/>
      <c r="C19" s="172"/>
      <c r="D19" s="172"/>
      <c r="E19" s="172"/>
      <c r="F19" s="174"/>
      <c r="G19" s="174"/>
      <c r="H19" s="30" t="s">
        <v>108</v>
      </c>
      <c r="I19" s="31">
        <v>10</v>
      </c>
      <c r="J19" s="31" t="s">
        <v>90</v>
      </c>
      <c r="K19" s="86">
        <v>10</v>
      </c>
      <c r="L19" s="110">
        <v>10</v>
      </c>
      <c r="M19" s="111"/>
      <c r="N19" s="111"/>
      <c r="O19" s="112">
        <v>38533</v>
      </c>
      <c r="P19" s="113"/>
      <c r="Q19" s="88"/>
      <c r="R19" s="88"/>
      <c r="S19" s="88"/>
      <c r="T19" s="88"/>
      <c r="U19" s="88"/>
      <c r="V19" s="88"/>
      <c r="W19" s="88"/>
      <c r="X19" s="88"/>
      <c r="Y19" s="88"/>
      <c r="Z19" s="33" t="s">
        <v>196</v>
      </c>
      <c r="AA19" s="114"/>
      <c r="AB19" s="138">
        <v>1</v>
      </c>
      <c r="AC19" s="138">
        <v>1</v>
      </c>
      <c r="AD19" s="25" t="s">
        <v>59</v>
      </c>
      <c r="AE19" s="115" t="s">
        <v>52</v>
      </c>
      <c r="AF19" s="115" t="s">
        <v>55</v>
      </c>
      <c r="AG19" s="116">
        <v>38533</v>
      </c>
      <c r="AH19" s="117"/>
      <c r="AI19" s="118"/>
      <c r="AJ19" s="118"/>
      <c r="AK19" s="118"/>
      <c r="AL19" s="119" t="s">
        <v>183</v>
      </c>
    </row>
    <row r="20" spans="1:38" ht="56.25">
      <c r="A20" s="170"/>
      <c r="B20" s="172"/>
      <c r="C20" s="172"/>
      <c r="D20" s="172"/>
      <c r="E20" s="172"/>
      <c r="F20" s="174"/>
      <c r="G20" s="174"/>
      <c r="H20" s="30" t="s">
        <v>109</v>
      </c>
      <c r="I20" s="30" t="s">
        <v>110</v>
      </c>
      <c r="J20" s="30" t="s">
        <v>111</v>
      </c>
      <c r="K20" s="30" t="s">
        <v>164</v>
      </c>
      <c r="L20" s="110" t="s">
        <v>165</v>
      </c>
      <c r="M20" s="111"/>
      <c r="N20" s="111"/>
      <c r="O20" s="112">
        <v>38686</v>
      </c>
      <c r="P20" s="113"/>
      <c r="Q20" s="88"/>
      <c r="R20" s="88"/>
      <c r="S20" s="88"/>
      <c r="T20" s="88"/>
      <c r="U20" s="88"/>
      <c r="V20" s="88"/>
      <c r="W20" s="88"/>
      <c r="X20" s="88"/>
      <c r="Y20" s="88"/>
      <c r="Z20" s="33" t="s">
        <v>197</v>
      </c>
      <c r="AA20" s="114"/>
      <c r="AB20" s="138">
        <v>1</v>
      </c>
      <c r="AC20" s="138">
        <v>1</v>
      </c>
      <c r="AD20" s="25" t="s">
        <v>60</v>
      </c>
      <c r="AE20" s="115" t="s">
        <v>52</v>
      </c>
      <c r="AF20" s="115" t="s">
        <v>61</v>
      </c>
      <c r="AG20" s="116">
        <v>38686</v>
      </c>
      <c r="AH20" s="117"/>
      <c r="AI20" s="118"/>
      <c r="AJ20" s="118"/>
      <c r="AK20" s="118"/>
      <c r="AL20" s="33" t="s">
        <v>185</v>
      </c>
    </row>
    <row r="21" spans="1:38" ht="90">
      <c r="A21" s="29" t="s">
        <v>85</v>
      </c>
      <c r="B21" s="30" t="s">
        <v>112</v>
      </c>
      <c r="C21" s="30" t="s">
        <v>113</v>
      </c>
      <c r="D21" s="30" t="s">
        <v>98</v>
      </c>
      <c r="E21" s="30" t="s">
        <v>99</v>
      </c>
      <c r="F21" s="31" t="s">
        <v>52</v>
      </c>
      <c r="G21" s="31" t="s">
        <v>63</v>
      </c>
      <c r="H21" s="30" t="s">
        <v>114</v>
      </c>
      <c r="I21" s="30" t="s">
        <v>115</v>
      </c>
      <c r="J21" s="31" t="s">
        <v>90</v>
      </c>
      <c r="K21" s="30" t="s">
        <v>115</v>
      </c>
      <c r="L21" s="31" t="s">
        <v>115</v>
      </c>
      <c r="M21" s="111"/>
      <c r="N21" s="111"/>
      <c r="O21" s="112">
        <v>38533</v>
      </c>
      <c r="P21" s="113"/>
      <c r="Q21" s="88"/>
      <c r="R21" s="88"/>
      <c r="S21" s="88"/>
      <c r="T21" s="88"/>
      <c r="U21" s="88"/>
      <c r="V21" s="88"/>
      <c r="W21" s="88"/>
      <c r="X21" s="88"/>
      <c r="Y21" s="88"/>
      <c r="Z21" s="33" t="s">
        <v>198</v>
      </c>
      <c r="AA21" s="114"/>
      <c r="AB21" s="138">
        <v>1</v>
      </c>
      <c r="AC21" s="138">
        <v>1</v>
      </c>
      <c r="AD21" s="25" t="s">
        <v>62</v>
      </c>
      <c r="AE21" s="115" t="s">
        <v>52</v>
      </c>
      <c r="AF21" s="115" t="s">
        <v>63</v>
      </c>
      <c r="AG21" s="116">
        <v>38533</v>
      </c>
      <c r="AH21" s="117"/>
      <c r="AI21" s="118"/>
      <c r="AJ21" s="118"/>
      <c r="AK21" s="118"/>
      <c r="AL21" s="33" t="s">
        <v>186</v>
      </c>
    </row>
    <row r="22" spans="1:38" ht="78.75">
      <c r="A22" s="29" t="s">
        <v>85</v>
      </c>
      <c r="B22" s="30" t="s">
        <v>116</v>
      </c>
      <c r="C22" s="30" t="s">
        <v>117</v>
      </c>
      <c r="D22" s="30" t="s">
        <v>98</v>
      </c>
      <c r="E22" s="30" t="s">
        <v>99</v>
      </c>
      <c r="F22" s="31" t="s">
        <v>52</v>
      </c>
      <c r="G22" s="31" t="s">
        <v>53</v>
      </c>
      <c r="H22" s="30" t="s">
        <v>118</v>
      </c>
      <c r="I22" s="30" t="s">
        <v>119</v>
      </c>
      <c r="J22" s="30" t="s">
        <v>120</v>
      </c>
      <c r="K22" s="86">
        <v>32</v>
      </c>
      <c r="L22" s="110">
        <v>32</v>
      </c>
      <c r="M22" s="111"/>
      <c r="N22" s="111"/>
      <c r="O22" s="112">
        <v>38686</v>
      </c>
      <c r="P22" s="113"/>
      <c r="Q22" s="88"/>
      <c r="R22" s="88"/>
      <c r="S22" s="88"/>
      <c r="T22" s="88"/>
      <c r="U22" s="88"/>
      <c r="V22" s="88"/>
      <c r="W22" s="88"/>
      <c r="X22" s="88"/>
      <c r="Y22" s="88"/>
      <c r="Z22" s="33" t="s">
        <v>199</v>
      </c>
      <c r="AA22" s="114"/>
      <c r="AB22" s="138">
        <v>1</v>
      </c>
      <c r="AC22" s="138">
        <v>1</v>
      </c>
      <c r="AD22" s="25" t="s">
        <v>64</v>
      </c>
      <c r="AE22" s="115" t="s">
        <v>52</v>
      </c>
      <c r="AF22" s="115" t="s">
        <v>53</v>
      </c>
      <c r="AG22" s="116">
        <v>38686</v>
      </c>
      <c r="AH22" s="117"/>
      <c r="AI22" s="118"/>
      <c r="AJ22" s="118"/>
      <c r="AK22" s="118"/>
      <c r="AL22" s="33" t="s">
        <v>187</v>
      </c>
    </row>
    <row r="23" spans="1:38" ht="78.75">
      <c r="A23" s="175" t="s">
        <v>85</v>
      </c>
      <c r="B23" s="176" t="s">
        <v>121</v>
      </c>
      <c r="C23" s="174" t="s">
        <v>122</v>
      </c>
      <c r="D23" s="177" t="s">
        <v>98</v>
      </c>
      <c r="E23" s="172" t="s">
        <v>123</v>
      </c>
      <c r="F23" s="174" t="s">
        <v>66</v>
      </c>
      <c r="G23" s="174">
        <v>0</v>
      </c>
      <c r="H23" s="33" t="s">
        <v>124</v>
      </c>
      <c r="I23" s="31">
        <v>20</v>
      </c>
      <c r="J23" s="31" t="s">
        <v>125</v>
      </c>
      <c r="K23" s="86">
        <v>35</v>
      </c>
      <c r="L23" s="110">
        <v>56</v>
      </c>
      <c r="M23" s="111"/>
      <c r="N23" s="111"/>
      <c r="O23" s="112">
        <v>38717</v>
      </c>
      <c r="P23" s="113"/>
      <c r="Q23" s="88"/>
      <c r="R23" s="88"/>
      <c r="S23" s="88"/>
      <c r="T23" s="88"/>
      <c r="U23" s="88"/>
      <c r="V23" s="88"/>
      <c r="W23" s="88"/>
      <c r="X23" s="88"/>
      <c r="Y23" s="88"/>
      <c r="Z23" s="33" t="s">
        <v>209</v>
      </c>
      <c r="AA23" s="114"/>
      <c r="AB23" s="138">
        <v>1</v>
      </c>
      <c r="AC23" s="138">
        <f>56/40</f>
        <v>1.4</v>
      </c>
      <c r="AD23" s="26" t="s">
        <v>65</v>
      </c>
      <c r="AE23" s="115" t="s">
        <v>66</v>
      </c>
      <c r="AF23" s="115" t="s">
        <v>53</v>
      </c>
      <c r="AG23" s="116">
        <v>38717</v>
      </c>
      <c r="AH23" s="117"/>
      <c r="AI23" s="118"/>
      <c r="AJ23" s="118"/>
      <c r="AK23" s="118"/>
      <c r="AL23" s="119" t="s">
        <v>210</v>
      </c>
    </row>
    <row r="24" spans="1:38" ht="138" customHeight="1">
      <c r="A24" s="175"/>
      <c r="B24" s="176"/>
      <c r="C24" s="174"/>
      <c r="D24" s="177"/>
      <c r="E24" s="172"/>
      <c r="F24" s="174"/>
      <c r="G24" s="174"/>
      <c r="H24" s="33" t="s">
        <v>126</v>
      </c>
      <c r="I24" s="31">
        <v>30</v>
      </c>
      <c r="J24" s="31" t="s">
        <v>127</v>
      </c>
      <c r="K24" s="86">
        <v>25</v>
      </c>
      <c r="L24" s="110">
        <v>25</v>
      </c>
      <c r="M24" s="111"/>
      <c r="N24" s="111"/>
      <c r="O24" s="112">
        <v>38717</v>
      </c>
      <c r="P24" s="113"/>
      <c r="Q24" s="88"/>
      <c r="R24" s="88"/>
      <c r="S24" s="88"/>
      <c r="T24" s="88"/>
      <c r="U24" s="88"/>
      <c r="V24" s="88"/>
      <c r="W24" s="88"/>
      <c r="X24" s="88"/>
      <c r="Y24" s="88"/>
      <c r="Z24" s="33" t="s">
        <v>211</v>
      </c>
      <c r="AA24" s="114"/>
      <c r="AB24" s="138">
        <v>1</v>
      </c>
      <c r="AC24" s="138">
        <f>25/60</f>
        <v>0.4166666666666667</v>
      </c>
      <c r="AD24" s="26" t="s">
        <v>67</v>
      </c>
      <c r="AE24" s="115" t="s">
        <v>66</v>
      </c>
      <c r="AF24" s="115" t="s">
        <v>53</v>
      </c>
      <c r="AG24" s="116">
        <v>38717</v>
      </c>
      <c r="AH24" s="117"/>
      <c r="AI24" s="118"/>
      <c r="AJ24" s="118"/>
      <c r="AK24" s="118"/>
      <c r="AL24" s="119" t="s">
        <v>178</v>
      </c>
    </row>
    <row r="25" spans="1:38" ht="56.25">
      <c r="A25" s="175"/>
      <c r="B25" s="176"/>
      <c r="C25" s="174"/>
      <c r="D25" s="177"/>
      <c r="E25" s="172"/>
      <c r="F25" s="174"/>
      <c r="G25" s="174"/>
      <c r="H25" s="33" t="s">
        <v>128</v>
      </c>
      <c r="I25" s="31">
        <v>70</v>
      </c>
      <c r="J25" s="31" t="s">
        <v>129</v>
      </c>
      <c r="K25" s="86">
        <v>426</v>
      </c>
      <c r="L25" s="110">
        <v>226</v>
      </c>
      <c r="M25" s="111"/>
      <c r="N25" s="111"/>
      <c r="O25" s="112">
        <v>38717</v>
      </c>
      <c r="P25" s="113"/>
      <c r="Q25" s="88"/>
      <c r="R25" s="88"/>
      <c r="S25" s="88"/>
      <c r="T25" s="88"/>
      <c r="U25" s="88"/>
      <c r="V25" s="88"/>
      <c r="W25" s="88"/>
      <c r="X25" s="88"/>
      <c r="Y25" s="88"/>
      <c r="Z25" s="33" t="s">
        <v>212</v>
      </c>
      <c r="AA25" s="114"/>
      <c r="AB25" s="138">
        <v>1</v>
      </c>
      <c r="AC25" s="138">
        <f>226/140</f>
        <v>1.6142857142857143</v>
      </c>
      <c r="AD25" s="26" t="s">
        <v>68</v>
      </c>
      <c r="AE25" s="115" t="s">
        <v>63</v>
      </c>
      <c r="AF25" s="115" t="s">
        <v>61</v>
      </c>
      <c r="AG25" s="116">
        <v>38695</v>
      </c>
      <c r="AH25" s="117"/>
      <c r="AI25" s="118"/>
      <c r="AJ25" s="118"/>
      <c r="AK25" s="118"/>
      <c r="AL25" s="119" t="s">
        <v>179</v>
      </c>
    </row>
    <row r="26" spans="1:38" ht="90">
      <c r="A26" s="175"/>
      <c r="B26" s="176"/>
      <c r="C26" s="174"/>
      <c r="D26" s="177"/>
      <c r="E26" s="172"/>
      <c r="F26" s="174"/>
      <c r="G26" s="174"/>
      <c r="H26" s="172" t="s">
        <v>130</v>
      </c>
      <c r="I26" s="31">
        <v>2</v>
      </c>
      <c r="J26" s="31" t="s">
        <v>131</v>
      </c>
      <c r="K26" s="86">
        <v>3</v>
      </c>
      <c r="L26" s="110">
        <v>2</v>
      </c>
      <c r="M26" s="111"/>
      <c r="N26" s="111"/>
      <c r="O26" s="112">
        <v>38717</v>
      </c>
      <c r="P26" s="113"/>
      <c r="Q26" s="88"/>
      <c r="R26" s="88"/>
      <c r="S26" s="88"/>
      <c r="T26" s="88"/>
      <c r="U26" s="88"/>
      <c r="V26" s="88"/>
      <c r="W26" s="88"/>
      <c r="X26" s="88"/>
      <c r="Y26" s="88"/>
      <c r="Z26" s="123" t="s">
        <v>213</v>
      </c>
      <c r="AA26" s="114"/>
      <c r="AB26" s="138">
        <v>1</v>
      </c>
      <c r="AC26" s="138">
        <f>2/5</f>
        <v>0.4</v>
      </c>
      <c r="AD26" s="26" t="s">
        <v>69</v>
      </c>
      <c r="AE26" s="115" t="s">
        <v>66</v>
      </c>
      <c r="AF26" s="115" t="s">
        <v>70</v>
      </c>
      <c r="AG26" s="116">
        <v>38686</v>
      </c>
      <c r="AH26" s="117"/>
      <c r="AI26" s="118"/>
      <c r="AJ26" s="118"/>
      <c r="AK26" s="118"/>
      <c r="AL26" s="119" t="s">
        <v>180</v>
      </c>
    </row>
    <row r="27" spans="1:38" ht="157.5">
      <c r="A27" s="175"/>
      <c r="B27" s="176"/>
      <c r="C27" s="174"/>
      <c r="D27" s="177"/>
      <c r="E27" s="172"/>
      <c r="F27" s="174"/>
      <c r="G27" s="174"/>
      <c r="H27" s="172"/>
      <c r="I27" s="31">
        <v>3</v>
      </c>
      <c r="J27" s="31" t="s">
        <v>132</v>
      </c>
      <c r="K27" s="86">
        <v>14</v>
      </c>
      <c r="L27" s="110">
        <v>12</v>
      </c>
      <c r="M27" s="111"/>
      <c r="N27" s="111"/>
      <c r="O27" s="112">
        <v>38717</v>
      </c>
      <c r="P27" s="113"/>
      <c r="Q27" s="88"/>
      <c r="R27" s="88"/>
      <c r="S27" s="88"/>
      <c r="T27" s="88"/>
      <c r="U27" s="88"/>
      <c r="V27" s="88"/>
      <c r="W27" s="88"/>
      <c r="X27" s="88"/>
      <c r="Y27" s="88"/>
      <c r="Z27" s="33" t="s">
        <v>214</v>
      </c>
      <c r="AA27" s="114"/>
      <c r="AB27" s="138">
        <v>1</v>
      </c>
      <c r="AC27" s="138">
        <f>12/6</f>
        <v>2</v>
      </c>
      <c r="AD27" s="26" t="s">
        <v>71</v>
      </c>
      <c r="AE27" s="115" t="s">
        <v>66</v>
      </c>
      <c r="AF27" s="115" t="s">
        <v>61</v>
      </c>
      <c r="AG27" s="116">
        <v>38717</v>
      </c>
      <c r="AH27" s="117"/>
      <c r="AI27" s="118"/>
      <c r="AJ27" s="118"/>
      <c r="AK27" s="118"/>
      <c r="AL27" s="119" t="s">
        <v>181</v>
      </c>
    </row>
    <row r="28" spans="1:38" ht="56.25">
      <c r="A28" s="170" t="s">
        <v>85</v>
      </c>
      <c r="B28" s="172" t="s">
        <v>133</v>
      </c>
      <c r="C28" s="172" t="s">
        <v>134</v>
      </c>
      <c r="D28" s="172" t="s">
        <v>135</v>
      </c>
      <c r="E28" s="172" t="s">
        <v>99</v>
      </c>
      <c r="F28" s="174" t="s">
        <v>52</v>
      </c>
      <c r="G28" s="174" t="s">
        <v>53</v>
      </c>
      <c r="H28" s="30" t="s">
        <v>136</v>
      </c>
      <c r="I28" s="30" t="s">
        <v>137</v>
      </c>
      <c r="J28" s="31" t="s">
        <v>90</v>
      </c>
      <c r="K28" s="30" t="s">
        <v>137</v>
      </c>
      <c r="L28" s="31" t="s">
        <v>137</v>
      </c>
      <c r="M28" s="111"/>
      <c r="N28" s="111"/>
      <c r="O28" s="112">
        <v>38533</v>
      </c>
      <c r="P28" s="113"/>
      <c r="Q28" s="88"/>
      <c r="R28" s="88"/>
      <c r="S28" s="88"/>
      <c r="T28" s="88"/>
      <c r="U28" s="88"/>
      <c r="V28" s="88"/>
      <c r="W28" s="88"/>
      <c r="X28" s="88"/>
      <c r="Y28" s="88"/>
      <c r="Z28" s="120" t="s">
        <v>200</v>
      </c>
      <c r="AA28" s="114"/>
      <c r="AB28" s="138">
        <v>1</v>
      </c>
      <c r="AC28" s="138">
        <v>1</v>
      </c>
      <c r="AD28" s="25" t="s">
        <v>72</v>
      </c>
      <c r="AE28" s="115" t="s">
        <v>52</v>
      </c>
      <c r="AF28" s="115" t="s">
        <v>73</v>
      </c>
      <c r="AG28" s="112">
        <v>38533</v>
      </c>
      <c r="AH28" s="117"/>
      <c r="AI28" s="118"/>
      <c r="AJ28" s="118"/>
      <c r="AK28" s="118"/>
      <c r="AL28" s="120" t="s">
        <v>201</v>
      </c>
    </row>
    <row r="29" spans="1:38" ht="108" customHeight="1">
      <c r="A29" s="170"/>
      <c r="B29" s="172"/>
      <c r="C29" s="172"/>
      <c r="D29" s="172"/>
      <c r="E29" s="172"/>
      <c r="F29" s="174"/>
      <c r="G29" s="174"/>
      <c r="H29" s="30" t="s">
        <v>138</v>
      </c>
      <c r="I29" s="30">
        <v>5</v>
      </c>
      <c r="J29" s="31" t="s">
        <v>139</v>
      </c>
      <c r="K29" s="86">
        <v>20</v>
      </c>
      <c r="L29" s="110">
        <v>20</v>
      </c>
      <c r="M29" s="111"/>
      <c r="N29" s="111"/>
      <c r="O29" s="112">
        <v>38686</v>
      </c>
      <c r="P29" s="113"/>
      <c r="Q29" s="88"/>
      <c r="R29" s="88"/>
      <c r="S29" s="88"/>
      <c r="T29" s="88"/>
      <c r="U29" s="88"/>
      <c r="V29" s="88"/>
      <c r="W29" s="88"/>
      <c r="X29" s="88"/>
      <c r="Y29" s="88"/>
      <c r="Z29" s="33" t="s">
        <v>202</v>
      </c>
      <c r="AA29" s="114"/>
      <c r="AB29" s="138">
        <v>1</v>
      </c>
      <c r="AC29" s="138">
        <v>1</v>
      </c>
      <c r="AD29" s="23" t="s">
        <v>74</v>
      </c>
      <c r="AE29" s="24" t="s">
        <v>63</v>
      </c>
      <c r="AF29" s="24" t="s">
        <v>53</v>
      </c>
      <c r="AG29" s="116">
        <v>38686</v>
      </c>
      <c r="AH29" s="117"/>
      <c r="AI29" s="118"/>
      <c r="AJ29" s="118"/>
      <c r="AK29" s="118"/>
      <c r="AL29" s="33" t="s">
        <v>203</v>
      </c>
    </row>
    <row r="30" spans="1:38" ht="117.75" customHeight="1">
      <c r="A30" s="170" t="s">
        <v>85</v>
      </c>
      <c r="B30" s="172" t="s">
        <v>140</v>
      </c>
      <c r="C30" s="172" t="s">
        <v>141</v>
      </c>
      <c r="D30" s="172" t="s">
        <v>142</v>
      </c>
      <c r="E30" s="172" t="s">
        <v>99</v>
      </c>
      <c r="F30" s="174" t="s">
        <v>52</v>
      </c>
      <c r="G30" s="174" t="s">
        <v>53</v>
      </c>
      <c r="H30" s="30" t="s">
        <v>143</v>
      </c>
      <c r="I30" s="30" t="s">
        <v>144</v>
      </c>
      <c r="J30" s="31" t="s">
        <v>90</v>
      </c>
      <c r="K30" s="30" t="s">
        <v>144</v>
      </c>
      <c r="L30" s="31" t="s">
        <v>144</v>
      </c>
      <c r="M30" s="111"/>
      <c r="N30" s="111"/>
      <c r="O30" s="112">
        <v>38533</v>
      </c>
      <c r="P30" s="113"/>
      <c r="Q30" s="88"/>
      <c r="R30" s="88"/>
      <c r="S30" s="88"/>
      <c r="T30" s="88"/>
      <c r="U30" s="88"/>
      <c r="V30" s="88"/>
      <c r="W30" s="88"/>
      <c r="X30" s="88"/>
      <c r="Y30" s="88"/>
      <c r="Z30" s="33" t="s">
        <v>204</v>
      </c>
      <c r="AA30" s="114"/>
      <c r="AB30" s="138">
        <v>1</v>
      </c>
      <c r="AC30" s="138">
        <v>1</v>
      </c>
      <c r="AD30" s="25" t="s">
        <v>75</v>
      </c>
      <c r="AE30" s="115" t="s">
        <v>52</v>
      </c>
      <c r="AF30" s="115" t="s">
        <v>73</v>
      </c>
      <c r="AG30" s="116">
        <v>38394</v>
      </c>
      <c r="AH30" s="117"/>
      <c r="AI30" s="118"/>
      <c r="AJ30" s="118"/>
      <c r="AK30" s="118"/>
      <c r="AL30" s="33" t="s">
        <v>188</v>
      </c>
    </row>
    <row r="31" spans="1:38" ht="33.75">
      <c r="A31" s="170"/>
      <c r="B31" s="172"/>
      <c r="C31" s="172"/>
      <c r="D31" s="172"/>
      <c r="E31" s="172"/>
      <c r="F31" s="174"/>
      <c r="G31" s="174"/>
      <c r="H31" s="30" t="s">
        <v>145</v>
      </c>
      <c r="I31" s="30" t="s">
        <v>146</v>
      </c>
      <c r="J31" s="31" t="s">
        <v>90</v>
      </c>
      <c r="K31" s="30" t="s">
        <v>146</v>
      </c>
      <c r="L31" s="31" t="s">
        <v>146</v>
      </c>
      <c r="M31" s="111"/>
      <c r="N31" s="111"/>
      <c r="O31" s="112">
        <v>38533</v>
      </c>
      <c r="P31" s="113"/>
      <c r="Q31" s="88"/>
      <c r="R31" s="88"/>
      <c r="S31" s="88"/>
      <c r="T31" s="88"/>
      <c r="U31" s="88"/>
      <c r="V31" s="88"/>
      <c r="W31" s="88"/>
      <c r="X31" s="88"/>
      <c r="Y31" s="88"/>
      <c r="Z31" s="33" t="s">
        <v>205</v>
      </c>
      <c r="AA31" s="114"/>
      <c r="AB31" s="138">
        <v>1</v>
      </c>
      <c r="AC31" s="138">
        <v>1</v>
      </c>
      <c r="AD31" s="25" t="s">
        <v>76</v>
      </c>
      <c r="AE31" s="115" t="s">
        <v>63</v>
      </c>
      <c r="AF31" s="115" t="s">
        <v>55</v>
      </c>
      <c r="AG31" s="116"/>
      <c r="AH31" s="117"/>
      <c r="AI31" s="118"/>
      <c r="AJ31" s="118"/>
      <c r="AK31" s="118"/>
      <c r="AL31" s="120" t="s">
        <v>206</v>
      </c>
    </row>
    <row r="32" spans="1:38" ht="45">
      <c r="A32" s="170"/>
      <c r="B32" s="172"/>
      <c r="C32" s="172"/>
      <c r="D32" s="172"/>
      <c r="E32" s="172"/>
      <c r="F32" s="174"/>
      <c r="G32" s="174"/>
      <c r="H32" s="30" t="s">
        <v>147</v>
      </c>
      <c r="I32" s="34" t="s">
        <v>90</v>
      </c>
      <c r="J32" s="30" t="s">
        <v>148</v>
      </c>
      <c r="K32" s="30">
        <v>0</v>
      </c>
      <c r="L32" s="31">
        <v>3</v>
      </c>
      <c r="M32" s="111"/>
      <c r="N32" s="111"/>
      <c r="O32" s="112">
        <v>38686</v>
      </c>
      <c r="P32" s="113"/>
      <c r="Q32" s="88"/>
      <c r="R32" s="88"/>
      <c r="S32" s="88"/>
      <c r="T32" s="88"/>
      <c r="U32" s="88"/>
      <c r="V32" s="88"/>
      <c r="W32" s="88"/>
      <c r="X32" s="88"/>
      <c r="Y32" s="88"/>
      <c r="Z32" s="33" t="s">
        <v>207</v>
      </c>
      <c r="AA32" s="114"/>
      <c r="AB32" s="138">
        <v>1</v>
      </c>
      <c r="AC32" s="138">
        <f>3/30</f>
        <v>0.1</v>
      </c>
      <c r="AD32" s="25" t="s">
        <v>77</v>
      </c>
      <c r="AE32" s="115" t="s">
        <v>63</v>
      </c>
      <c r="AF32" s="115" t="s">
        <v>53</v>
      </c>
      <c r="AG32" s="116"/>
      <c r="AH32" s="117"/>
      <c r="AI32" s="118"/>
      <c r="AJ32" s="118"/>
      <c r="AK32" s="118"/>
      <c r="AL32" s="33" t="s">
        <v>166</v>
      </c>
    </row>
    <row r="33" spans="1:45" ht="186.75" customHeight="1">
      <c r="A33" s="170" t="s">
        <v>85</v>
      </c>
      <c r="B33" s="176" t="s">
        <v>149</v>
      </c>
      <c r="C33" s="172" t="s">
        <v>150</v>
      </c>
      <c r="D33" s="177" t="s">
        <v>98</v>
      </c>
      <c r="E33" s="172" t="s">
        <v>151</v>
      </c>
      <c r="F33" s="174" t="s">
        <v>66</v>
      </c>
      <c r="G33" s="174" t="s">
        <v>53</v>
      </c>
      <c r="H33" s="178" t="s">
        <v>152</v>
      </c>
      <c r="I33" s="185">
        <v>0.7</v>
      </c>
      <c r="J33" s="178" t="s">
        <v>90</v>
      </c>
      <c r="K33" s="200">
        <v>0.7</v>
      </c>
      <c r="L33" s="203">
        <v>0.65</v>
      </c>
      <c r="M33" s="87"/>
      <c r="N33" s="87"/>
      <c r="O33" s="205" t="s">
        <v>177</v>
      </c>
      <c r="P33" s="205"/>
      <c r="Q33" s="205"/>
      <c r="R33" s="205"/>
      <c r="S33" s="205"/>
      <c r="T33" s="205"/>
      <c r="U33" s="205"/>
      <c r="V33" s="205"/>
      <c r="W33" s="205"/>
      <c r="X33" s="205"/>
      <c r="Y33" s="205"/>
      <c r="Z33" s="206" t="s">
        <v>215</v>
      </c>
      <c r="AA33" s="205"/>
      <c r="AB33" s="216">
        <v>1</v>
      </c>
      <c r="AC33" s="216">
        <v>0.65</v>
      </c>
      <c r="AD33" s="25" t="s">
        <v>78</v>
      </c>
      <c r="AE33" s="115" t="s">
        <v>66</v>
      </c>
      <c r="AF33" s="115" t="s">
        <v>79</v>
      </c>
      <c r="AG33" s="116">
        <v>38475</v>
      </c>
      <c r="AH33" s="117"/>
      <c r="AI33" s="118"/>
      <c r="AJ33" s="118"/>
      <c r="AK33" s="118"/>
      <c r="AL33" s="125" t="s">
        <v>175</v>
      </c>
      <c r="AS33" s="124"/>
    </row>
    <row r="34" spans="1:38" ht="320.25" customHeight="1">
      <c r="A34" s="170"/>
      <c r="B34" s="176"/>
      <c r="C34" s="172"/>
      <c r="D34" s="177"/>
      <c r="E34" s="172"/>
      <c r="F34" s="174"/>
      <c r="G34" s="174"/>
      <c r="H34" s="179"/>
      <c r="I34" s="186"/>
      <c r="J34" s="179"/>
      <c r="K34" s="201"/>
      <c r="L34" s="192"/>
      <c r="M34" s="87"/>
      <c r="N34" s="87"/>
      <c r="O34" s="192"/>
      <c r="P34" s="192"/>
      <c r="Q34" s="192"/>
      <c r="R34" s="192"/>
      <c r="S34" s="192"/>
      <c r="T34" s="192"/>
      <c r="U34" s="192"/>
      <c r="V34" s="192"/>
      <c r="W34" s="192"/>
      <c r="X34" s="192"/>
      <c r="Y34" s="192"/>
      <c r="Z34" s="207"/>
      <c r="AA34" s="192"/>
      <c r="AB34" s="217"/>
      <c r="AC34" s="217"/>
      <c r="AD34" s="121" t="s">
        <v>80</v>
      </c>
      <c r="AE34" s="115" t="s">
        <v>66</v>
      </c>
      <c r="AF34" s="122" t="s">
        <v>53</v>
      </c>
      <c r="AG34" s="116" t="s">
        <v>53</v>
      </c>
      <c r="AH34" s="117"/>
      <c r="AI34" s="118"/>
      <c r="AJ34" s="118"/>
      <c r="AK34" s="118"/>
      <c r="AL34" s="126" t="s">
        <v>208</v>
      </c>
    </row>
    <row r="35" spans="1:38" ht="207" customHeight="1">
      <c r="A35" s="170"/>
      <c r="B35" s="176"/>
      <c r="C35" s="172"/>
      <c r="D35" s="177"/>
      <c r="E35" s="172"/>
      <c r="F35" s="174"/>
      <c r="G35" s="174"/>
      <c r="H35" s="180"/>
      <c r="I35" s="187"/>
      <c r="J35" s="180"/>
      <c r="K35" s="202"/>
      <c r="L35" s="204"/>
      <c r="M35" s="87"/>
      <c r="N35" s="87"/>
      <c r="O35" s="204"/>
      <c r="P35" s="204"/>
      <c r="Q35" s="204"/>
      <c r="R35" s="204"/>
      <c r="S35" s="204"/>
      <c r="T35" s="204"/>
      <c r="U35" s="204"/>
      <c r="V35" s="204"/>
      <c r="W35" s="204"/>
      <c r="X35" s="204"/>
      <c r="Y35" s="204"/>
      <c r="Z35" s="208"/>
      <c r="AA35" s="204"/>
      <c r="AB35" s="218"/>
      <c r="AC35" s="218"/>
      <c r="AD35" s="121" t="s">
        <v>81</v>
      </c>
      <c r="AE35" s="115" t="s">
        <v>66</v>
      </c>
      <c r="AF35" s="122" t="s">
        <v>53</v>
      </c>
      <c r="AG35" s="116">
        <v>38687</v>
      </c>
      <c r="AH35" s="117"/>
      <c r="AI35" s="118"/>
      <c r="AJ35" s="118"/>
      <c r="AK35" s="118"/>
      <c r="AL35" s="121" t="s">
        <v>176</v>
      </c>
    </row>
    <row r="36" spans="1:38" ht="96" customHeight="1">
      <c r="A36" s="170" t="s">
        <v>85</v>
      </c>
      <c r="B36" s="172" t="s">
        <v>153</v>
      </c>
      <c r="C36" s="174" t="s">
        <v>154</v>
      </c>
      <c r="D36" s="177" t="s">
        <v>98</v>
      </c>
      <c r="E36" s="172" t="s">
        <v>155</v>
      </c>
      <c r="F36" s="174" t="s">
        <v>66</v>
      </c>
      <c r="G36" s="174" t="s">
        <v>79</v>
      </c>
      <c r="H36" s="172" t="s">
        <v>169</v>
      </c>
      <c r="I36" s="174">
        <v>18</v>
      </c>
      <c r="J36" s="174" t="s">
        <v>90</v>
      </c>
      <c r="K36" s="89"/>
      <c r="L36" s="191" t="s">
        <v>216</v>
      </c>
      <c r="M36" s="111"/>
      <c r="N36" s="111"/>
      <c r="O36" s="194" t="s">
        <v>170</v>
      </c>
      <c r="P36" s="113"/>
      <c r="Q36" s="88"/>
      <c r="R36" s="88"/>
      <c r="S36" s="88"/>
      <c r="T36" s="88"/>
      <c r="U36" s="88"/>
      <c r="V36" s="88"/>
      <c r="W36" s="88"/>
      <c r="X36" s="88"/>
      <c r="Y36" s="88"/>
      <c r="Z36" s="188" t="s">
        <v>167</v>
      </c>
      <c r="AA36" s="197" t="s">
        <v>171</v>
      </c>
      <c r="AB36" s="219">
        <v>1</v>
      </c>
      <c r="AC36" s="219">
        <f>21/18</f>
        <v>1.1666666666666667</v>
      </c>
      <c r="AD36" s="25" t="s">
        <v>82</v>
      </c>
      <c r="AE36" s="115" t="s">
        <v>52</v>
      </c>
      <c r="AF36" s="115" t="s">
        <v>73</v>
      </c>
      <c r="AG36" s="116" t="s">
        <v>73</v>
      </c>
      <c r="AH36" s="117"/>
      <c r="AI36" s="118"/>
      <c r="AJ36" s="118"/>
      <c r="AK36" s="118"/>
      <c r="AL36" s="127" t="s">
        <v>172</v>
      </c>
    </row>
    <row r="37" spans="1:38" ht="222" customHeight="1">
      <c r="A37" s="170"/>
      <c r="B37" s="172"/>
      <c r="C37" s="174"/>
      <c r="D37" s="177"/>
      <c r="E37" s="172"/>
      <c r="F37" s="174"/>
      <c r="G37" s="174"/>
      <c r="H37" s="172"/>
      <c r="I37" s="174"/>
      <c r="J37" s="174"/>
      <c r="K37" s="89"/>
      <c r="L37" s="192"/>
      <c r="M37" s="111"/>
      <c r="N37" s="111"/>
      <c r="O37" s="195"/>
      <c r="P37" s="113"/>
      <c r="Q37" s="88"/>
      <c r="R37" s="88"/>
      <c r="S37" s="88"/>
      <c r="T37" s="88"/>
      <c r="U37" s="88"/>
      <c r="V37" s="88"/>
      <c r="W37" s="88"/>
      <c r="X37" s="88"/>
      <c r="Y37" s="88"/>
      <c r="Z37" s="189"/>
      <c r="AA37" s="198"/>
      <c r="AB37" s="220"/>
      <c r="AC37" s="220"/>
      <c r="AD37" s="25" t="s">
        <v>83</v>
      </c>
      <c r="AE37" s="115" t="s">
        <v>73</v>
      </c>
      <c r="AF37" s="115" t="s">
        <v>73</v>
      </c>
      <c r="AG37" s="116" t="s">
        <v>73</v>
      </c>
      <c r="AH37" s="117"/>
      <c r="AI37" s="118"/>
      <c r="AJ37" s="118"/>
      <c r="AK37" s="118"/>
      <c r="AL37" s="125" t="s">
        <v>173</v>
      </c>
    </row>
    <row r="38" spans="1:38" ht="233.25" customHeight="1" thickBot="1">
      <c r="A38" s="183"/>
      <c r="B38" s="181"/>
      <c r="C38" s="182"/>
      <c r="D38" s="184"/>
      <c r="E38" s="181"/>
      <c r="F38" s="182"/>
      <c r="G38" s="182"/>
      <c r="H38" s="181"/>
      <c r="I38" s="182"/>
      <c r="J38" s="182"/>
      <c r="K38" s="90"/>
      <c r="L38" s="193"/>
      <c r="M38" s="128"/>
      <c r="N38" s="128"/>
      <c r="O38" s="196"/>
      <c r="P38" s="129"/>
      <c r="Q38" s="91"/>
      <c r="R38" s="91"/>
      <c r="S38" s="91"/>
      <c r="T38" s="91"/>
      <c r="U38" s="91"/>
      <c r="V38" s="91"/>
      <c r="W38" s="91"/>
      <c r="X38" s="91"/>
      <c r="Y38" s="91"/>
      <c r="Z38" s="190"/>
      <c r="AA38" s="199"/>
      <c r="AB38" s="221"/>
      <c r="AC38" s="221"/>
      <c r="AD38" s="130" t="s">
        <v>84</v>
      </c>
      <c r="AE38" s="131" t="s">
        <v>73</v>
      </c>
      <c r="AF38" s="131" t="s">
        <v>79</v>
      </c>
      <c r="AG38" s="132" t="s">
        <v>168</v>
      </c>
      <c r="AH38" s="133"/>
      <c r="AI38" s="134"/>
      <c r="AJ38" s="134"/>
      <c r="AK38" s="134"/>
      <c r="AL38" s="135" t="s">
        <v>174</v>
      </c>
    </row>
  </sheetData>
  <mergeCells count="109">
    <mergeCell ref="AB33:AB35"/>
    <mergeCell ref="AC33:AC35"/>
    <mergeCell ref="AB36:AB38"/>
    <mergeCell ref="AC36:AC38"/>
    <mergeCell ref="AD8:AF9"/>
    <mergeCell ref="Y33:Y35"/>
    <mergeCell ref="Z33:Z35"/>
    <mergeCell ref="AA33:AA35"/>
    <mergeCell ref="AD10:AD11"/>
    <mergeCell ref="AE10:AE11"/>
    <mergeCell ref="AF10:AF11"/>
    <mergeCell ref="AB8:AC9"/>
    <mergeCell ref="AB10:AB11"/>
    <mergeCell ref="AC10:AC11"/>
    <mergeCell ref="U33:U35"/>
    <mergeCell ref="V33:V35"/>
    <mergeCell ref="W33:W35"/>
    <mergeCell ref="X33:X35"/>
    <mergeCell ref="Q33:Q35"/>
    <mergeCell ref="R33:R35"/>
    <mergeCell ref="S33:S35"/>
    <mergeCell ref="T33:T35"/>
    <mergeCell ref="K33:K35"/>
    <mergeCell ref="L33:L35"/>
    <mergeCell ref="O33:O35"/>
    <mergeCell ref="P33:P35"/>
    <mergeCell ref="Z36:Z38"/>
    <mergeCell ref="L36:L38"/>
    <mergeCell ref="O36:O38"/>
    <mergeCell ref="AA36:AA38"/>
    <mergeCell ref="I36:I38"/>
    <mergeCell ref="J36:J38"/>
    <mergeCell ref="I33:I35"/>
    <mergeCell ref="J33:J35"/>
    <mergeCell ref="A36:A38"/>
    <mergeCell ref="B36:B38"/>
    <mergeCell ref="C36:C38"/>
    <mergeCell ref="D36:D38"/>
    <mergeCell ref="E36:E38"/>
    <mergeCell ref="F36:F38"/>
    <mergeCell ref="G36:G38"/>
    <mergeCell ref="H36:H38"/>
    <mergeCell ref="E33:E35"/>
    <mergeCell ref="F33:F35"/>
    <mergeCell ref="G33:G35"/>
    <mergeCell ref="H33:H35"/>
    <mergeCell ref="A33:A35"/>
    <mergeCell ref="B33:B35"/>
    <mergeCell ref="C33:C35"/>
    <mergeCell ref="D33:D35"/>
    <mergeCell ref="E28:E29"/>
    <mergeCell ref="F28:F29"/>
    <mergeCell ref="G28:G29"/>
    <mergeCell ref="A30:A32"/>
    <mergeCell ref="B30:B32"/>
    <mergeCell ref="C30:C32"/>
    <mergeCell ref="D30:D32"/>
    <mergeCell ref="E30:E32"/>
    <mergeCell ref="F30:F32"/>
    <mergeCell ref="G30:G32"/>
    <mergeCell ref="A28:A29"/>
    <mergeCell ref="B28:B29"/>
    <mergeCell ref="C28:C29"/>
    <mergeCell ref="D28:D29"/>
    <mergeCell ref="E23:E27"/>
    <mergeCell ref="F23:F27"/>
    <mergeCell ref="G23:G27"/>
    <mergeCell ref="H26:H27"/>
    <mergeCell ref="A23:A27"/>
    <mergeCell ref="B23:B27"/>
    <mergeCell ref="C23:C27"/>
    <mergeCell ref="D23:D27"/>
    <mergeCell ref="E14:E16"/>
    <mergeCell ref="F14:F16"/>
    <mergeCell ref="G14:G16"/>
    <mergeCell ref="A18:A20"/>
    <mergeCell ref="B18:B20"/>
    <mergeCell ref="C18:C20"/>
    <mergeCell ref="D18:D20"/>
    <mergeCell ref="E18:E20"/>
    <mergeCell ref="F18:F20"/>
    <mergeCell ref="G18:G20"/>
    <mergeCell ref="A14:A16"/>
    <mergeCell ref="B14:B16"/>
    <mergeCell ref="C14:C16"/>
    <mergeCell ref="D14:D16"/>
    <mergeCell ref="A4:U4"/>
    <mergeCell ref="A5:B5"/>
    <mergeCell ref="A6:B6"/>
    <mergeCell ref="A7:P7"/>
    <mergeCell ref="AA8:AA11"/>
    <mergeCell ref="O10:P10"/>
    <mergeCell ref="Q10:S10"/>
    <mergeCell ref="T10:V10"/>
    <mergeCell ref="W10:Y10"/>
    <mergeCell ref="L10:N10"/>
    <mergeCell ref="B8:K8"/>
    <mergeCell ref="M8:Y9"/>
    <mergeCell ref="Z8:Z11"/>
    <mergeCell ref="AI10:AK10"/>
    <mergeCell ref="AL8:AL11"/>
    <mergeCell ref="A9:A11"/>
    <mergeCell ref="B9:B11"/>
    <mergeCell ref="C9:C11"/>
    <mergeCell ref="D9:D11"/>
    <mergeCell ref="E9:E11"/>
    <mergeCell ref="F9:G10"/>
    <mergeCell ref="H9:H11"/>
    <mergeCell ref="I9:K10"/>
  </mergeCells>
  <printOptions horizontalCentered="1" verticalCentered="1"/>
  <pageMargins left="1.3" right="0.7874015748031497" top="0.984251968503937" bottom="0.984251968503937" header="0" footer="0"/>
  <pageSetup horizontalDpi="600" verticalDpi="600" orientation="landscape" paperSize="5" scale="55" r:id="rId3"/>
  <rowBreaks count="2" manualBreakCount="2">
    <brk id="27" max="255" man="1"/>
    <brk id="32"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2006-01-31T22:38:48Z</cp:lastPrinted>
  <dcterms:created xsi:type="dcterms:W3CDTF">2005-11-22T15:52:34Z</dcterms:created>
  <dcterms:modified xsi:type="dcterms:W3CDTF">2006-05-08T15:53:26Z</dcterms:modified>
  <cp:category/>
  <cp:version/>
  <cp:contentType/>
  <cp:contentStatus/>
</cp:coreProperties>
</file>